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AMAYYA\"/>
    </mc:Choice>
  </mc:AlternateContent>
  <bookViews>
    <workbookView xWindow="0" yWindow="0" windowWidth="23040" windowHeight="9312" activeTab="1"/>
  </bookViews>
  <sheets>
    <sheet name="Sheet1" sheetId="1" r:id="rId1"/>
    <sheet name="Sheet2" sheetId="2" r:id="rId2"/>
  </sheets>
  <definedNames>
    <definedName name="_xlnm._FilterDatabase" localSheetId="0" hidden="1">Sheet1!$H$1:$H$104</definedName>
    <definedName name="_xlnm._FilterDatabase" localSheetId="1" hidden="1">Sheet2!$A$7:$O$7</definedName>
  </definedNames>
  <calcPr calcId="152511"/>
  <fileRecoveryPr autoRecover="0"/>
</workbook>
</file>

<file path=xl/calcChain.xml><?xml version="1.0" encoding="utf-8"?>
<calcChain xmlns="http://schemas.openxmlformats.org/spreadsheetml/2006/main">
  <c r="J21" i="2" l="1"/>
  <c r="I21" i="2"/>
  <c r="H21" i="2"/>
  <c r="B87" i="2" l="1"/>
  <c r="H3" i="2"/>
  <c r="J93" i="1"/>
  <c r="J90" i="1"/>
  <c r="J87" i="1"/>
  <c r="J74" i="1"/>
  <c r="J64" i="1"/>
  <c r="J50" i="1"/>
  <c r="J39" i="1"/>
  <c r="J32" i="1"/>
  <c r="J26" i="1"/>
  <c r="J18" i="1"/>
  <c r="J12" i="1"/>
  <c r="O4" i="1"/>
  <c r="J20" i="1" l="1"/>
</calcChain>
</file>

<file path=xl/sharedStrings.xml><?xml version="1.0" encoding="utf-8"?>
<sst xmlns="http://schemas.openxmlformats.org/spreadsheetml/2006/main" count="641" uniqueCount="374">
  <si>
    <t xml:space="preserve"> TRAFFIC  DEPARTMENT</t>
  </si>
  <si>
    <t>Port of Visakhapatnam Web Site:- www.vizagport.com</t>
  </si>
  <si>
    <t xml:space="preserve">ITRA/SOP/FBP                                          VESSELS WAITING &amp; EXPECTED </t>
  </si>
  <si>
    <t>At 06:00 hrs Dt:-</t>
  </si>
  <si>
    <t>SL</t>
  </si>
  <si>
    <t>Prior</t>
  </si>
  <si>
    <t xml:space="preserve">Name of the Vessel  </t>
  </si>
  <si>
    <t xml:space="preserve">                              </t>
  </si>
  <si>
    <t>Arrived/Expect</t>
  </si>
  <si>
    <t>Agent</t>
  </si>
  <si>
    <t>Tonnes</t>
  </si>
  <si>
    <t>Unit</t>
  </si>
  <si>
    <t>Commodity</t>
  </si>
  <si>
    <t>No</t>
  </si>
  <si>
    <t>Nationality</t>
  </si>
  <si>
    <t xml:space="preserve">           </t>
  </si>
  <si>
    <t>Time</t>
  </si>
  <si>
    <t>Date</t>
  </si>
  <si>
    <t xml:space="preserve"> </t>
  </si>
  <si>
    <t>[A]</t>
  </si>
  <si>
    <t>BRS</t>
  </si>
  <si>
    <t>IRON ORE</t>
  </si>
  <si>
    <t>EXPORTS</t>
  </si>
  <si>
    <t>CLO</t>
  </si>
  <si>
    <t>FINES</t>
  </si>
  <si>
    <t>PELLETS</t>
  </si>
  <si>
    <t>SHIPPER</t>
  </si>
  <si>
    <t>(a)Mechanical Loading</t>
  </si>
  <si>
    <t>DRAFT</t>
  </si>
  <si>
    <t>T</t>
  </si>
  <si>
    <t>***</t>
  </si>
  <si>
    <t xml:space="preserve">  </t>
  </si>
  <si>
    <t>(b)Non Mechanical loading</t>
  </si>
  <si>
    <t>NIL</t>
  </si>
  <si>
    <t>[B]</t>
  </si>
  <si>
    <t xml:space="preserve"> IRON &amp; STEEL</t>
  </si>
  <si>
    <t>PANAMA</t>
  </si>
  <si>
    <t>ROADS</t>
  </si>
  <si>
    <t>[C]</t>
  </si>
  <si>
    <t>OTHER Multiple GENERAL Cargoes</t>
  </si>
  <si>
    <t>[D]</t>
  </si>
  <si>
    <t>FOOD GRAINS &amp; OTHER EDIBLES</t>
  </si>
  <si>
    <t>[E]</t>
  </si>
  <si>
    <t>CRUDE &amp; POL PRODUCTS</t>
  </si>
  <si>
    <t>INDIAN</t>
  </si>
  <si>
    <t>ATLANTIC</t>
  </si>
  <si>
    <t>LIBERIA</t>
  </si>
  <si>
    <t>[F]</t>
  </si>
  <si>
    <t>FERTILIZERS</t>
  </si>
  <si>
    <t>IMPORTS</t>
  </si>
  <si>
    <t xml:space="preserve">                                                                                                                                                        </t>
  </si>
  <si>
    <t>[G]</t>
  </si>
  <si>
    <t>COAL AND COKE</t>
  </si>
  <si>
    <t>[H]</t>
  </si>
  <si>
    <t>[K]</t>
  </si>
  <si>
    <t>CREW SIGN ON &amp; SIGN OFF [COVID-19]</t>
  </si>
  <si>
    <t>Traffic  Department</t>
  </si>
  <si>
    <t>ITRA/SOP/FBP</t>
  </si>
  <si>
    <t>VESSELS AT WORKING BERTHS</t>
  </si>
  <si>
    <t xml:space="preserve">AT 06.00 Hrs On </t>
  </si>
  <si>
    <t>Berth</t>
  </si>
  <si>
    <t>Name of the Vessel</t>
  </si>
  <si>
    <t>ARRIVAL</t>
  </si>
  <si>
    <t>BERTHING</t>
  </si>
  <si>
    <t xml:space="preserve">Seniority </t>
  </si>
  <si>
    <t>Cargo</t>
  </si>
  <si>
    <t>To-day</t>
  </si>
  <si>
    <t>upto-                  date</t>
  </si>
  <si>
    <t>Balance</t>
  </si>
  <si>
    <t xml:space="preserve">OB-1 </t>
  </si>
  <si>
    <t>V A C A N T</t>
  </si>
  <si>
    <t>OB-2</t>
  </si>
  <si>
    <t>VGCB</t>
  </si>
  <si>
    <t>SPM</t>
  </si>
  <si>
    <t>OSTT</t>
  </si>
  <si>
    <t xml:space="preserve">LPG </t>
  </si>
  <si>
    <t>EQ-5</t>
  </si>
  <si>
    <t>EQ-8</t>
  </si>
  <si>
    <t>EQ-9</t>
  </si>
  <si>
    <t>EQ-10</t>
  </si>
  <si>
    <t>Gr.Ch.B</t>
  </si>
  <si>
    <t>WQ-2</t>
  </si>
  <si>
    <t>WQ-3</t>
  </si>
  <si>
    <t xml:space="preserve">WQ-4 </t>
  </si>
  <si>
    <t>WQ-5</t>
  </si>
  <si>
    <t>WQ-6</t>
  </si>
  <si>
    <t>WQ-8</t>
  </si>
  <si>
    <t>OR-1</t>
  </si>
  <si>
    <t>OR-2</t>
  </si>
  <si>
    <t>OR-3</t>
  </si>
  <si>
    <t>F.B</t>
  </si>
  <si>
    <t>-----------------------------------------------------------------------------------------------------------------------------------------------------------------------------------------------------------------------------------------------------------------</t>
  </si>
  <si>
    <t>The berths allotted in this list are tentative and are subject to alternation without prior notice</t>
  </si>
  <si>
    <t>This list is not intended  for publication.</t>
  </si>
  <si>
    <t>All Agents are requested to inform their respesctive vessels to ensure that there is free access on the deck for dock workers safety and return from the holds of the vessels.</t>
  </si>
  <si>
    <t xml:space="preserve">All users are requested to submit messages through PCS mode, otherwise applications would not be accepted </t>
  </si>
  <si>
    <t>Tide:-</t>
  </si>
  <si>
    <t>Hrs</t>
  </si>
  <si>
    <t>Mtrs.</t>
  </si>
  <si>
    <t xml:space="preserve">EQ-6 </t>
  </si>
  <si>
    <t>VISAKHAPATNAM  PORT  AUTHORITY</t>
  </si>
  <si>
    <t>VISAKHAPATNAM PORT AUTHORITY</t>
  </si>
  <si>
    <t>Agents/Stevedores/C &amp; F Agents of working and expected vessels should attend daily berthing meeting without fail.</t>
  </si>
  <si>
    <t>ü</t>
  </si>
  <si>
    <t>TRAFFIC MANAGER</t>
  </si>
  <si>
    <t>CB-1</t>
  </si>
  <si>
    <t>CB-2</t>
  </si>
  <si>
    <t>CB-3</t>
  </si>
  <si>
    <t>Seniority</t>
  </si>
  <si>
    <t>SAMSARA</t>
  </si>
  <si>
    <t>[I]</t>
  </si>
  <si>
    <t>WQ-1</t>
  </si>
  <si>
    <t xml:space="preserve">                                                                                                                                                                                                                                                                                                                                                                                                                                                                                                                                                                                                                                                                                                                                                                                                                                                                                                                 </t>
  </si>
  <si>
    <t>WQ-1RE</t>
  </si>
  <si>
    <t xml:space="preserve">Note:-    1 </t>
  </si>
  <si>
    <t>[J]</t>
  </si>
  <si>
    <t>JYOTHI</t>
  </si>
  <si>
    <t>SEAWAYS</t>
  </si>
  <si>
    <t>SAGARDEEP II</t>
  </si>
  <si>
    <t>06.05.2023 19:40</t>
  </si>
  <si>
    <t>EQ-7</t>
  </si>
  <si>
    <t>M.ORE A/C VARIOUS</t>
  </si>
  <si>
    <t>IOS</t>
  </si>
  <si>
    <t>[L]</t>
  </si>
  <si>
    <t>CONTAINERS</t>
  </si>
  <si>
    <t>AM</t>
  </si>
  <si>
    <t>MALTA</t>
  </si>
  <si>
    <t>for REPAIRS</t>
  </si>
  <si>
    <t>M.ISLAND</t>
  </si>
  <si>
    <t>VFOP</t>
  </si>
  <si>
    <t>BOTHRA</t>
  </si>
  <si>
    <t xml:space="preserve">CRUDE OIL A/C HPCL </t>
  </si>
  <si>
    <t>M.ISLANDS</t>
  </si>
  <si>
    <t>BERTH WAS DE-COMMISSIONED FROM 16TH OCTOBER - 2023</t>
  </si>
  <si>
    <t>OR-2 BERTH WAS DE-COMMISSIONED FROM 16TH OCTOBER - 2023</t>
  </si>
  <si>
    <t>SINGAPORE</t>
  </si>
  <si>
    <t>PM</t>
  </si>
  <si>
    <t>EQ-3</t>
  </si>
  <si>
    <t>GFSA</t>
  </si>
  <si>
    <t>SRAVAN</t>
  </si>
  <si>
    <t>GAC</t>
  </si>
  <si>
    <t>UNIFEEDER</t>
  </si>
  <si>
    <t>WQ-7</t>
  </si>
  <si>
    <t>m.t FUGA BLUEMARINE</t>
  </si>
  <si>
    <t>M ISLANDS</t>
  </si>
  <si>
    <t>m.v VOGE EMMA</t>
  </si>
  <si>
    <t>GRANITE BLOCKS A/C ***</t>
  </si>
  <si>
    <t>SEATRANS</t>
  </si>
  <si>
    <t>m.v GRANDE FORTUNA</t>
  </si>
  <si>
    <t>PUYVAST</t>
  </si>
  <si>
    <t>METHONAL A/C VARIOUS</t>
  </si>
  <si>
    <t>m.v VIENNA</t>
  </si>
  <si>
    <t>R.PHOSPHATE A/C CIL</t>
  </si>
  <si>
    <t>m.v NEW FACE</t>
  </si>
  <si>
    <t>MOP A/C IPL</t>
  </si>
  <si>
    <t>EQ -4</t>
  </si>
  <si>
    <t>EQ-1</t>
  </si>
  <si>
    <t>m.t SIKINOS I</t>
  </si>
  <si>
    <t>m.t KASOS</t>
  </si>
  <si>
    <t>SAUDI ARABIA</t>
  </si>
  <si>
    <t>m.v PRIDE OF YASNA</t>
  </si>
  <si>
    <t>AVBGPR</t>
  </si>
  <si>
    <t>INCHCAPE</t>
  </si>
  <si>
    <t>KOREA</t>
  </si>
  <si>
    <t>m.v GLOBE CLEOPATRA</t>
  </si>
  <si>
    <t>m.v GCL MAHANADHI</t>
  </si>
  <si>
    <t>m.v NEGMAR CICEK</t>
  </si>
  <si>
    <t>INTERGRAL</t>
  </si>
  <si>
    <t>m.t FEATHER</t>
  </si>
  <si>
    <t>FO A/C HPCL</t>
  </si>
  <si>
    <t>m.t HARI ANAND</t>
  </si>
  <si>
    <t>m.v PROFESSOR WENGER</t>
  </si>
  <si>
    <t>BARBADOS</t>
  </si>
  <si>
    <t>PENNON</t>
  </si>
  <si>
    <t>m.v EMMANOUELA</t>
  </si>
  <si>
    <t>PRAVV</t>
  </si>
  <si>
    <t>m.v AFROS</t>
  </si>
  <si>
    <t>VSPL A/C</t>
  </si>
  <si>
    <t>m.v CLEMENS OLDENDORFF</t>
  </si>
  <si>
    <t>STEAM COAL A/C ***</t>
  </si>
  <si>
    <t>HONGKONG</t>
  </si>
  <si>
    <t>LPG/C. VENUS GLORY</t>
  </si>
  <si>
    <t>LPG A/C HPCL, IOCL &amp; BPCL</t>
  </si>
  <si>
    <t>LPG/C. GAS AL NEGEH</t>
  </si>
  <si>
    <t>KUWAIT</t>
  </si>
  <si>
    <t>m.v SSL KAVERI</t>
  </si>
  <si>
    <t>CONTAINERS IMP &lt;&gt; 150 TEUS ,  EXP &lt;&gt; 200 TEUS</t>
  </si>
  <si>
    <t>AMNS  [75,000 DWT DT 27/11]</t>
  </si>
  <si>
    <t>CHAKIAT</t>
  </si>
  <si>
    <t>m.v ARYA BHUM</t>
  </si>
  <si>
    <t>m.t SPARKLE</t>
  </si>
  <si>
    <t>HSD &amp; MS OIL A/C RELIANCE</t>
  </si>
  <si>
    <t>m.v PIONEER HARMONY</t>
  </si>
  <si>
    <t>FAIRMACS</t>
  </si>
  <si>
    <t>STONE AGGREGATE,BOULDERS/CEMENT A/C SS ROCK [COASTAL 27/11]</t>
  </si>
  <si>
    <t>m.v DISCOVERY</t>
  </si>
  <si>
    <t>m.v SSL SABARIMALAI</t>
  </si>
  <si>
    <t>SRI LOHITHAKSH</t>
  </si>
  <si>
    <t>M.GRAVEL, CEMENT &amp; G.CARGO A/C ** **</t>
  </si>
  <si>
    <t>m.t AL MAHBOOBAH</t>
  </si>
  <si>
    <t>m.v KM WEIPA</t>
  </si>
  <si>
    <t>NUT COKE /COKE FINES A/C VARIOUS</t>
  </si>
  <si>
    <t>m.v JACOB  H</t>
  </si>
  <si>
    <t>GPR MARITIME</t>
  </si>
  <si>
    <t>m.v DE XIN SHENG XIANG</t>
  </si>
  <si>
    <t>m.v DENSA LION</t>
  </si>
  <si>
    <t>m.t ASIAN LILAC</t>
  </si>
  <si>
    <t>MDC, CYCLO HEXANE, ACETONE &amp; IPA A/C VARIOUS</t>
  </si>
  <si>
    <t>LPG/C. BW BIRCH</t>
  </si>
  <si>
    <t>I/A.NITRATE IN BAGS</t>
  </si>
  <si>
    <t>C.TERMINAL</t>
  </si>
  <si>
    <t>SAMUDRA</t>
  </si>
  <si>
    <t>IMPERIAL</t>
  </si>
  <si>
    <t>BAUXITE A/C VEDANTA [VGCB]</t>
  </si>
  <si>
    <t>m.v SNL HAIKOU</t>
  </si>
  <si>
    <t>m.v GREY LUNA</t>
  </si>
  <si>
    <t>UREA A/C NFL</t>
  </si>
  <si>
    <t>m.v PACIFIC TALENT</t>
  </si>
  <si>
    <t>NAVSHIP</t>
  </si>
  <si>
    <t>m.v VSC TRITON</t>
  </si>
  <si>
    <t>29.11.2023 19:15</t>
  </si>
  <si>
    <t>28.11.2023 14:51</t>
  </si>
  <si>
    <t>m.v MASTRO NIKOS</t>
  </si>
  <si>
    <t>m.t SAN REMO</t>
  </si>
  <si>
    <t>m.v GOLDN CENTURY</t>
  </si>
  <si>
    <t>m.v TRUE CONFIDENCE</t>
  </si>
  <si>
    <t>m.t AMBELOS</t>
  </si>
  <si>
    <t>BAHAMAS</t>
  </si>
  <si>
    <t>m.v PITT ISLAND</t>
  </si>
  <si>
    <t>A/C **</t>
  </si>
  <si>
    <t>m.v OCEAN BAO</t>
  </si>
  <si>
    <t>m.v VISHVA VINAY</t>
  </si>
  <si>
    <t>m.v IVS PHOENIX</t>
  </si>
  <si>
    <t>INTEGRAL</t>
  </si>
  <si>
    <t>m.v SOL VALOUR</t>
  </si>
  <si>
    <t>TLPL</t>
  </si>
  <si>
    <t>m.v AASHNA</t>
  </si>
  <si>
    <t>m.t SWARNA GANGA</t>
  </si>
  <si>
    <t>m.v LILA CONFIDENCE</t>
  </si>
  <si>
    <t>METHONAL A/C ***</t>
  </si>
  <si>
    <t>LPG/.C SEATEAM</t>
  </si>
  <si>
    <t>L.AMMONIA A/C CIL</t>
  </si>
  <si>
    <t>m.v ARABELLA</t>
  </si>
  <si>
    <t>m.v MAERSK JIANGYIN</t>
  </si>
  <si>
    <t>MAERSK LINES</t>
  </si>
  <si>
    <t>m.v NESREENA</t>
  </si>
  <si>
    <t>m.v SM MANALI</t>
  </si>
  <si>
    <t>SIMA MARINE</t>
  </si>
  <si>
    <t>CONTAINERS IMP &lt;&gt; 600 TEUS ,  EXP &lt;&gt; 800 TEUS</t>
  </si>
  <si>
    <t>m.v GALINI</t>
  </si>
  <si>
    <t>I/ F.M.SLAG</t>
  </si>
  <si>
    <t>01.12.2023 10:44</t>
  </si>
  <si>
    <t>AMNS  [75,000 DWT DT 02/12]</t>
  </si>
  <si>
    <t>m.v PACIFIC PRIDE</t>
  </si>
  <si>
    <t>LPG/C. GAS UMM AL ROWAISAT</t>
  </si>
  <si>
    <t>m.v PEACEFUL SEAS</t>
  </si>
  <si>
    <t>NPK A/C IPL</t>
  </si>
  <si>
    <t>02.12.2023 06:40</t>
  </si>
  <si>
    <t>I/ S. COAL</t>
  </si>
  <si>
    <t>m.v IRENE MEDIAS</t>
  </si>
  <si>
    <t>02.12.2023 00:05</t>
  </si>
  <si>
    <t>I/ LAM COKE</t>
  </si>
  <si>
    <t>I/R.PHOSPHATE</t>
  </si>
  <si>
    <t>03.12.2023 00:45</t>
  </si>
  <si>
    <t>02.12.2023 21:40</t>
  </si>
  <si>
    <t>02.12.2023 16:55</t>
  </si>
  <si>
    <t>02.12.2023 20:25</t>
  </si>
  <si>
    <t>02.12.2023 02:58</t>
  </si>
  <si>
    <t>02.12.2023 09:25</t>
  </si>
  <si>
    <t>I/PET COKE</t>
  </si>
  <si>
    <t>02.12.2023 07:25</t>
  </si>
  <si>
    <t>m.t HARVEST</t>
  </si>
  <si>
    <t>MS A/C HPCL</t>
  </si>
  <si>
    <t>m.t HARI ANAND [B/L]</t>
  </si>
  <si>
    <t>m.t ASPHLAT EXPRESS</t>
  </si>
  <si>
    <t>A/C AARYAN RICE INDUSTIES</t>
  </si>
  <si>
    <t>m.v ATLAS</t>
  </si>
  <si>
    <t>m.t DYNASTY</t>
  </si>
  <si>
    <t>FO &amp; LDO A/C BPCL</t>
  </si>
  <si>
    <t>MET COKE  A/C JAYSWAL NECO</t>
  </si>
  <si>
    <t>A/C SPONZE , KAI &amp; JINDAL</t>
  </si>
  <si>
    <t>I/ M.ORE</t>
  </si>
  <si>
    <t>03.12.2023 05:17</t>
  </si>
  <si>
    <t>03.12.2023 08:40</t>
  </si>
  <si>
    <t>MET COKE  A/C JSW</t>
  </si>
  <si>
    <t>HSD &amp; SKO A/C HPCL [Agent declared B/Loading before berthing]</t>
  </si>
  <si>
    <t>ARYA OFF SHORE</t>
  </si>
  <si>
    <t>Tug OCEAN MORGANITE</t>
  </si>
  <si>
    <t>LAM COKE A/C VARIOUS  [VGCB]</t>
  </si>
  <si>
    <t>m.v FPMC B 201</t>
  </si>
  <si>
    <t>BENLINES</t>
  </si>
  <si>
    <t>m.v PIONEER FORTUNE</t>
  </si>
  <si>
    <t>TUVALU</t>
  </si>
  <si>
    <t>BGK SHIPPING</t>
  </si>
  <si>
    <t>m.v YM FOUNTAIN</t>
  </si>
  <si>
    <t>**</t>
  </si>
  <si>
    <t>MSC LINES</t>
  </si>
  <si>
    <t>CONTAINERS IMP &lt;&gt; 400 TEUS ,  EXP &lt;&gt; 400 TEUS</t>
  </si>
  <si>
    <t>m.v LAGO DI CANCANO</t>
  </si>
  <si>
    <t>INFINITY</t>
  </si>
  <si>
    <t>BF COKE  A/C SMC POWER AND SUNFLAG</t>
  </si>
  <si>
    <t>m.v POSEN</t>
  </si>
  <si>
    <t>GERMANY</t>
  </si>
  <si>
    <t>MSS</t>
  </si>
  <si>
    <t>CONTAINERS IMP &lt;&gt; 170 TEUS ,  EXP &lt;&gt; 500 TEUS</t>
  </si>
  <si>
    <t>m.v YAS EMRALD</t>
  </si>
  <si>
    <t>JM BAXI</t>
  </si>
  <si>
    <t>COAL A/C  JSW [VGCB]</t>
  </si>
  <si>
    <t>m.v DELTA AVON</t>
  </si>
  <si>
    <t>SPARTANS</t>
  </si>
  <si>
    <t>A/C ** **</t>
  </si>
  <si>
    <t>29.11.2023 16:05</t>
  </si>
  <si>
    <t>I/MS OIL</t>
  </si>
  <si>
    <t>29.11.2023 07:25</t>
  </si>
  <si>
    <t>03.12.2023 15:35</t>
  </si>
  <si>
    <t>I/UREA</t>
  </si>
  <si>
    <t>I/M.ORE</t>
  </si>
  <si>
    <t>I/ C. COAL</t>
  </si>
  <si>
    <t xml:space="preserve">I/ SODA ASH </t>
  </si>
  <si>
    <t>VCTPL A/C</t>
  </si>
  <si>
    <t>I &amp; E/ CONTAINERS</t>
  </si>
  <si>
    <t>PAM</t>
  </si>
  <si>
    <t>m.v GERASIMOS</t>
  </si>
  <si>
    <t>m.v PEARL IVY</t>
  </si>
  <si>
    <t>ALUMINA POWDER A/C NALCO</t>
  </si>
  <si>
    <t>ARCL[75,000 DWT PRIORITY 05/12]</t>
  </si>
  <si>
    <t>m.v NAJADE</t>
  </si>
  <si>
    <t>WAN HAI LINES</t>
  </si>
  <si>
    <t>m.v WAN HAI 333</t>
  </si>
  <si>
    <t>CONTAINERS IMP &lt;&gt; 247 TEUS ,  EXP &lt;&gt; 380 TEUS</t>
  </si>
  <si>
    <t>05.12.2023 00:05</t>
  </si>
  <si>
    <t>04.12.2023 23:35</t>
  </si>
  <si>
    <t>E/I.ORE FINES</t>
  </si>
  <si>
    <t>I/CRUDE OIL</t>
  </si>
  <si>
    <t>06.12.2023 01:10</t>
  </si>
  <si>
    <t>05.12.2023 18:20</t>
  </si>
  <si>
    <t>IN-PORT</t>
  </si>
  <si>
    <t>06.12.2023 01:30</t>
  </si>
  <si>
    <t>E/FO  &amp;  LDO</t>
  </si>
  <si>
    <t>06.12.2023 04:50</t>
  </si>
  <si>
    <t>MAC</t>
  </si>
  <si>
    <t>LIME STONE A/C WOLKEM INDIA [HMC REQUIRED]</t>
  </si>
  <si>
    <t>STEEL SCRAP A/C VARIOUS</t>
  </si>
  <si>
    <t>m.v INTERASIA MOMENTUM</t>
  </si>
  <si>
    <t>AISSA</t>
  </si>
  <si>
    <t>CONTAINERS IMP &lt;&gt; 300 TEUS ,  EXP &lt;&gt; 300 TEUS</t>
  </si>
  <si>
    <t>I &amp; E CONTAINERS</t>
  </si>
  <si>
    <t>m.v STAR SKY</t>
  </si>
  <si>
    <t>VGCB A/C</t>
  </si>
  <si>
    <t>I/ COKING COAL</t>
  </si>
  <si>
    <t>m.v MSC DHANTIA F</t>
  </si>
  <si>
    <t>CONTAINERS IMP &lt;&gt; NIL ,  EXP &lt;&gt; 200 TEUS</t>
  </si>
  <si>
    <t>06.12.2023 14:50</t>
  </si>
  <si>
    <t>06.12.2023 10:32</t>
  </si>
  <si>
    <t>I/ STEAM COAL</t>
  </si>
  <si>
    <t>E/ BITUMEN</t>
  </si>
  <si>
    <t>06.12.2023 05:42</t>
  </si>
  <si>
    <t>06.12.2023 04:00</t>
  </si>
  <si>
    <t>06.12.2023 08:55</t>
  </si>
  <si>
    <t>06.12.2023 10:55</t>
  </si>
  <si>
    <t>06.12.2023 02:07</t>
  </si>
  <si>
    <t>05.12.2023 20:07</t>
  </si>
  <si>
    <t>I/ R.PHOSPHATE</t>
  </si>
  <si>
    <t>m.v PILATUS VENTURE</t>
  </si>
  <si>
    <t>06.12.2023 12:28</t>
  </si>
  <si>
    <t>06.12.2023 16:33</t>
  </si>
  <si>
    <t>m.v PAC SHARON</t>
  </si>
  <si>
    <t>COAL A/C JAYASWAL NECO</t>
  </si>
  <si>
    <t>m.t OCEAN CHEMIST</t>
  </si>
  <si>
    <t>CHEMICALS A/C VARIOUS</t>
  </si>
  <si>
    <t>m.v MSC TIA II</t>
  </si>
  <si>
    <t>CONTAINERS IMP &lt;&gt; 700 TEUS ,  EXP &lt;&gt; 800 TEUS</t>
  </si>
  <si>
    <t>STEAM COAL A/C BALAJI MALTS</t>
  </si>
  <si>
    <t xml:space="preserve">Tug SAN -15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</si>
</sst>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409]d\-mmm;@"/>
    <numFmt numFmtId="165" formatCode="mmmm\ d&quot;, &quot;yyyy"/>
    <numFmt numFmtId="166" formatCode="[$-F800]dddd\,\ mmmm\ dd\,\ yyyy"/>
    <numFmt numFmtId="167" formatCode="00.00"/>
    <numFmt numFmtId="168" formatCode="_-* #,##0.00_-;\-* #,##0.00_-;_-* \-??_-;_-@_-"/>
    <numFmt numFmtId="169" formatCode="#,##0;[Red]#,##0"/>
    <numFmt numFmtId="170" formatCode="[$-409]mmmm\ d\,\ yyyy;@"/>
  </numFmts>
  <fonts count="24" x14ac:knownFonts="1">
    <font>
      <sz val="11"/>
      <color theme="1"/>
      <name val="Calibri"/>
      <family val="2"/>
      <scheme val="minor"/>
    </font>
    <font>
      <b/>
      <sz val="26"/>
      <color theme="1"/>
      <name val="Calibri"/>
      <family val="2"/>
      <scheme val="minor"/>
    </font>
    <font>
      <b/>
      <sz val="26"/>
      <name val="Calibri"/>
      <family val="2"/>
    </font>
    <font>
      <b/>
      <u/>
      <sz val="26"/>
      <name val="Calibri"/>
      <family val="2"/>
    </font>
    <font>
      <b/>
      <sz val="26"/>
      <name val="Wingdings"/>
      <charset val="2"/>
    </font>
    <font>
      <sz val="10"/>
      <name val="Arial"/>
      <family val="2"/>
    </font>
    <font>
      <sz val="26"/>
      <color theme="1"/>
      <name val="Calibri"/>
      <family val="2"/>
      <scheme val="minor"/>
    </font>
    <font>
      <sz val="11"/>
      <color theme="1"/>
      <name val="Calibri"/>
      <family val="2"/>
      <scheme val="minor"/>
    </font>
    <font>
      <sz val="26"/>
      <name val="Calibri"/>
      <family val="2"/>
      <scheme val="minor"/>
    </font>
    <font>
      <sz val="26"/>
      <color theme="0"/>
      <name val="Calibri"/>
      <family val="2"/>
      <scheme val="minor"/>
    </font>
    <font>
      <b/>
      <sz val="26"/>
      <name val="Calibri"/>
      <family val="2"/>
      <scheme val="minor"/>
    </font>
    <font>
      <b/>
      <sz val="24"/>
      <name val="Calibri"/>
      <family val="2"/>
    </font>
    <font>
      <b/>
      <sz val="22"/>
      <name val="Wingdings"/>
      <charset val="2"/>
    </font>
    <font>
      <b/>
      <sz val="32"/>
      <name val="Calibri"/>
      <family val="2"/>
    </font>
    <font>
      <b/>
      <u/>
      <sz val="32"/>
      <name val="Calibri"/>
      <family val="2"/>
    </font>
    <font>
      <b/>
      <sz val="32"/>
      <color theme="1"/>
      <name val="Calibri"/>
      <family val="2"/>
      <scheme val="minor"/>
    </font>
    <font>
      <sz val="32"/>
      <color rgb="FF222222"/>
      <name val="Arial"/>
      <family val="2"/>
    </font>
    <font>
      <sz val="24"/>
      <name val="Calibri"/>
      <family val="2"/>
      <scheme val="minor"/>
    </font>
    <font>
      <b/>
      <sz val="18"/>
      <name val="Wingdings"/>
      <charset val="2"/>
    </font>
    <font>
      <sz val="26"/>
      <color theme="0" tint="-4.9989318521683403E-2"/>
      <name val="Calibri"/>
      <family val="2"/>
      <scheme val="minor"/>
    </font>
    <font>
      <b/>
      <sz val="20"/>
      <name val="Wingdings"/>
      <charset val="2"/>
    </font>
    <font>
      <b/>
      <sz val="21"/>
      <color theme="1"/>
      <name val="Calibri"/>
      <family val="2"/>
      <scheme val="minor"/>
    </font>
    <font>
      <sz val="22"/>
      <name val="Calibri"/>
      <family val="2"/>
      <scheme val="minor"/>
    </font>
    <font>
      <sz val="26"/>
      <name val="Calibri"/>
      <family val="2"/>
    </font>
  </fonts>
  <fills count="10">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s>
  <borders count="19">
    <border>
      <left/>
      <right/>
      <top/>
      <bottom/>
      <diagonal/>
    </border>
    <border>
      <left/>
      <right/>
      <top style="thin">
        <color indexed="64"/>
      </top>
      <bottom style="double">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s>
  <cellStyleXfs count="3">
    <xf numFmtId="0" fontId="0" fillId="0" borderId="0"/>
    <xf numFmtId="168" fontId="5" fillId="0" borderId="0" applyFill="0" applyBorder="0" applyAlignment="0" applyProtection="0"/>
    <xf numFmtId="43" fontId="7" fillId="0" borderId="0" applyFont="0" applyFill="0" applyBorder="0" applyAlignment="0" applyProtection="0"/>
  </cellStyleXfs>
  <cellXfs count="253">
    <xf numFmtId="0" fontId="0" fillId="0" borderId="0" xfId="0"/>
    <xf numFmtId="0" fontId="1" fillId="0" borderId="0" xfId="0" applyFont="1" applyFill="1"/>
    <xf numFmtId="0" fontId="2" fillId="2" borderId="0" xfId="0" applyFont="1" applyFill="1" applyBorder="1" applyAlignment="1" applyProtection="1">
      <alignment vertical="center"/>
      <protection locked="0"/>
    </xf>
    <xf numFmtId="164" fontId="2" fillId="2" borderId="0" xfId="0" applyNumberFormat="1" applyFont="1" applyFill="1" applyBorder="1" applyAlignment="1" applyProtection="1">
      <alignment horizontal="right" vertical="center"/>
      <protection locked="0"/>
    </xf>
    <xf numFmtId="0" fontId="2" fillId="2" borderId="0" xfId="0" applyFont="1" applyFill="1" applyAlignment="1" applyProtection="1">
      <alignment vertical="center"/>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vertical="center"/>
      <protection locked="0"/>
    </xf>
    <xf numFmtId="3" fontId="2" fillId="3" borderId="1" xfId="0" applyNumberFormat="1" applyFont="1" applyFill="1" applyBorder="1" applyAlignment="1" applyProtection="1">
      <alignment vertical="center"/>
      <protection locked="0"/>
    </xf>
    <xf numFmtId="0" fontId="1" fillId="0" borderId="0" xfId="0" applyFont="1" applyFill="1" applyBorder="1"/>
    <xf numFmtId="3" fontId="1" fillId="0" borderId="0" xfId="0" applyNumberFormat="1" applyFont="1" applyFill="1"/>
    <xf numFmtId="3" fontId="2" fillId="0" borderId="0" xfId="1" applyNumberFormat="1" applyFont="1" applyFill="1" applyBorder="1" applyAlignment="1" applyProtection="1">
      <alignment horizontal="left" vertical="center"/>
      <protection locked="0"/>
    </xf>
    <xf numFmtId="0" fontId="6" fillId="0" borderId="0" xfId="0" applyFont="1" applyFill="1" applyBorder="1"/>
    <xf numFmtId="164" fontId="2" fillId="0" borderId="0" xfId="0" applyNumberFormat="1" applyFont="1" applyFill="1" applyAlignment="1" applyProtection="1">
      <alignment horizontal="right" vertical="center"/>
      <protection locked="0"/>
    </xf>
    <xf numFmtId="0" fontId="4" fillId="0" borderId="0" xfId="0" applyFont="1" applyFill="1" applyAlignment="1" applyProtection="1">
      <alignment horizontal="center" vertical="center"/>
      <protection locked="0"/>
    </xf>
    <xf numFmtId="167" fontId="2" fillId="0" borderId="0" xfId="0" applyNumberFormat="1" applyFont="1" applyFill="1" applyAlignment="1" applyProtection="1">
      <alignment horizontal="center" vertical="center"/>
      <protection locked="0"/>
    </xf>
    <xf numFmtId="0" fontId="1" fillId="0" borderId="0" xfId="0" applyFont="1" applyFill="1" applyAlignment="1">
      <alignment horizontal="center"/>
    </xf>
    <xf numFmtId="0" fontId="6" fillId="0" borderId="0" xfId="0" applyFont="1" applyFill="1"/>
    <xf numFmtId="0" fontId="8" fillId="4" borderId="7" xfId="0" applyFont="1" applyFill="1" applyBorder="1" applyAlignment="1">
      <alignment vertical="center"/>
    </xf>
    <xf numFmtId="0" fontId="8" fillId="4" borderId="8" xfId="0" applyFont="1" applyFill="1" applyBorder="1" applyAlignment="1">
      <alignment vertical="center"/>
    </xf>
    <xf numFmtId="0" fontId="8" fillId="4" borderId="8" xfId="0" applyFont="1" applyFill="1" applyBorder="1" applyAlignment="1">
      <alignment horizontal="center" vertical="center"/>
    </xf>
    <xf numFmtId="3" fontId="8" fillId="4" borderId="8" xfId="0" applyNumberFormat="1" applyFont="1" applyFill="1" applyBorder="1" applyAlignment="1">
      <alignment horizontal="center" vertical="center"/>
    </xf>
    <xf numFmtId="0" fontId="8" fillId="0" borderId="10" xfId="0" applyFont="1" applyFill="1" applyBorder="1" applyAlignment="1">
      <alignment horizontal="center" vertical="center"/>
    </xf>
    <xf numFmtId="16"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3" fontId="8" fillId="0" borderId="10" xfId="0" applyNumberFormat="1" applyFont="1" applyFill="1" applyBorder="1" applyAlignment="1">
      <alignment horizontal="center" vertical="center"/>
    </xf>
    <xf numFmtId="3" fontId="8" fillId="0" borderId="10"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6" fillId="0" borderId="0" xfId="0" applyFont="1" applyFill="1" applyBorder="1" applyAlignment="1">
      <alignment horizontal="left" vertical="center"/>
    </xf>
    <xf numFmtId="0" fontId="8" fillId="0" borderId="0" xfId="0" applyFont="1" applyFill="1" applyAlignment="1">
      <alignment horizontal="center" vertical="center"/>
    </xf>
    <xf numFmtId="16" fontId="8" fillId="0" borderId="0" xfId="0" applyNumberFormat="1" applyFont="1" applyFill="1" applyAlignment="1">
      <alignment horizontal="center" vertical="center"/>
    </xf>
    <xf numFmtId="3" fontId="8" fillId="0" borderId="0" xfId="0" applyNumberFormat="1" applyFont="1" applyFill="1" applyAlignment="1">
      <alignment horizontal="right" vertical="center"/>
    </xf>
    <xf numFmtId="0" fontId="8" fillId="0" borderId="0" xfId="0" applyFont="1" applyFill="1"/>
    <xf numFmtId="169" fontId="6" fillId="0" borderId="0" xfId="0" applyNumberFormat="1" applyFont="1" applyFill="1"/>
    <xf numFmtId="0" fontId="8" fillId="0" borderId="0" xfId="0" applyFont="1" applyFill="1" applyAlignment="1">
      <alignment horizontal="left" vertical="center"/>
    </xf>
    <xf numFmtId="0" fontId="8" fillId="0" borderId="0" xfId="0" quotePrefix="1" applyFont="1" applyFill="1" applyAlignment="1">
      <alignment horizontal="left" vertical="center"/>
    </xf>
    <xf numFmtId="3" fontId="8" fillId="0" borderId="0" xfId="2" applyNumberFormat="1" applyFont="1" applyFill="1" applyBorder="1" applyAlignment="1" applyProtection="1">
      <alignment horizontal="right" vertical="center"/>
    </xf>
    <xf numFmtId="0" fontId="8" fillId="0" borderId="0" xfId="0" applyFont="1" applyFill="1" applyAlignment="1">
      <alignment horizontal="right" vertical="center"/>
    </xf>
    <xf numFmtId="0" fontId="8" fillId="0" borderId="11" xfId="0" applyFont="1" applyFill="1" applyBorder="1" applyAlignment="1">
      <alignment horizontal="right" wrapText="1"/>
    </xf>
    <xf numFmtId="0" fontId="8" fillId="0" borderId="11" xfId="0" applyFont="1" applyFill="1" applyBorder="1" applyAlignment="1">
      <alignment horizontal="center" wrapText="1"/>
    </xf>
    <xf numFmtId="3" fontId="8" fillId="0" borderId="0" xfId="0" applyNumberFormat="1" applyFont="1" applyFill="1" applyBorder="1" applyAlignment="1">
      <alignment horizontal="right" vertical="center" wrapText="1"/>
    </xf>
    <xf numFmtId="3" fontId="6" fillId="0" borderId="0" xfId="0" applyNumberFormat="1" applyFont="1" applyFill="1"/>
    <xf numFmtId="3" fontId="2" fillId="0" borderId="0" xfId="0" applyNumberFormat="1" applyFont="1" applyFill="1" applyAlignment="1" applyProtection="1">
      <alignment vertical="center"/>
      <protection locked="0"/>
    </xf>
    <xf numFmtId="3" fontId="1" fillId="0" borderId="0" xfId="0" applyNumberFormat="1" applyFont="1" applyFill="1" applyBorder="1"/>
    <xf numFmtId="0" fontId="6" fillId="4" borderId="0" xfId="0" applyFont="1" applyFill="1" applyBorder="1" applyAlignment="1" applyProtection="1">
      <alignment horizontal="center" vertical="center" wrapText="1"/>
      <protection locked="0"/>
    </xf>
    <xf numFmtId="16" fontId="6" fillId="4" borderId="0" xfId="0" applyNumberFormat="1" applyFont="1" applyFill="1" applyBorder="1" applyAlignment="1">
      <alignment horizontal="center" vertical="center" wrapText="1"/>
    </xf>
    <xf numFmtId="0" fontId="3" fillId="2" borderId="0" xfId="0" applyFont="1" applyFill="1" applyAlignment="1" applyProtection="1">
      <alignment horizontal="left" vertical="center"/>
      <protection locked="0"/>
    </xf>
    <xf numFmtId="0" fontId="10" fillId="0" borderId="0" xfId="0" applyFont="1" applyFill="1"/>
    <xf numFmtId="0" fontId="8" fillId="0" borderId="0" xfId="0" applyFont="1" applyFill="1" applyAlignment="1">
      <alignment horizontal="left" vertical="center" wrapText="1"/>
    </xf>
    <xf numFmtId="3" fontId="6" fillId="0" borderId="0" xfId="0" applyNumberFormat="1" applyFont="1" applyFill="1" applyAlignment="1">
      <alignment vertical="center" wrapText="1"/>
    </xf>
    <xf numFmtId="0" fontId="6" fillId="0" borderId="0" xfId="0" applyFont="1" applyFill="1" applyAlignment="1">
      <alignment vertical="center" wrapText="1"/>
    </xf>
    <xf numFmtId="0" fontId="6" fillId="0" borderId="0" xfId="0" applyFont="1" applyFill="1" applyBorder="1" applyAlignment="1">
      <alignment horizontal="left" vertical="center" wrapText="1"/>
    </xf>
    <xf numFmtId="0" fontId="6" fillId="4" borderId="0" xfId="0" applyFont="1" applyFill="1" applyAlignment="1" applyProtection="1">
      <alignment vertical="center" wrapText="1"/>
      <protection locked="0"/>
    </xf>
    <xf numFmtId="0" fontId="6" fillId="4" borderId="0" xfId="0" applyFont="1" applyFill="1" applyBorder="1" applyAlignment="1">
      <alignment horizontal="center" vertical="center" wrapText="1"/>
    </xf>
    <xf numFmtId="3" fontId="8" fillId="0" borderId="0" xfId="0" applyNumberFormat="1" applyFont="1" applyFill="1" applyAlignment="1">
      <alignment vertical="center" wrapText="1"/>
    </xf>
    <xf numFmtId="0" fontId="8" fillId="0" borderId="0" xfId="0" applyFont="1" applyFill="1" applyAlignment="1">
      <alignment vertical="center" wrapText="1"/>
    </xf>
    <xf numFmtId="3" fontId="8" fillId="0" borderId="0" xfId="0" applyNumberFormat="1" applyFont="1" applyFill="1" applyAlignment="1">
      <alignment horizontal="center" vertical="center"/>
    </xf>
    <xf numFmtId="169" fontId="6" fillId="4" borderId="0" xfId="0" applyNumberFormat="1" applyFont="1" applyFill="1" applyBorder="1" applyAlignment="1">
      <alignment horizontal="right" vertical="center" wrapText="1"/>
    </xf>
    <xf numFmtId="0" fontId="4" fillId="2" borderId="0" xfId="0" applyFont="1" applyFill="1" applyBorder="1" applyAlignment="1" applyProtection="1">
      <alignment horizontal="center" vertical="center"/>
      <protection locked="0"/>
    </xf>
    <xf numFmtId="2" fontId="2" fillId="2" borderId="0" xfId="0" applyNumberFormat="1" applyFont="1" applyFill="1" applyBorder="1" applyAlignment="1" applyProtection="1">
      <alignment horizontal="center" vertical="center"/>
      <protection locked="0"/>
    </xf>
    <xf numFmtId="165" fontId="2" fillId="2" borderId="0" xfId="0" applyNumberFormat="1" applyFont="1" applyFill="1" applyBorder="1" applyAlignment="1" applyProtection="1">
      <alignment vertical="center"/>
      <protection locked="0"/>
    </xf>
    <xf numFmtId="165" fontId="2" fillId="2" borderId="0" xfId="0" applyNumberFormat="1" applyFont="1" applyFill="1" applyBorder="1" applyAlignment="1" applyProtection="1">
      <alignment horizontal="center" vertical="center"/>
      <protection locked="0"/>
    </xf>
    <xf numFmtId="166" fontId="2" fillId="2" borderId="0" xfId="0" applyNumberFormat="1" applyFont="1" applyFill="1" applyBorder="1" applyAlignment="1" applyProtection="1">
      <alignment horizontal="left" vertical="center"/>
      <protection locked="0"/>
    </xf>
    <xf numFmtId="3" fontId="2" fillId="2"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vertical="center" wrapText="1"/>
      <protection locked="0"/>
    </xf>
    <xf numFmtId="0" fontId="2" fillId="2" borderId="0" xfId="0" applyFont="1" applyFill="1" applyBorder="1" applyAlignment="1" applyProtection="1">
      <alignment horizontal="left" vertical="center" wrapText="1"/>
      <protection locked="0"/>
    </xf>
    <xf numFmtId="167" fontId="2" fillId="2" borderId="0" xfId="0" applyNumberFormat="1" applyFont="1" applyFill="1" applyAlignment="1" applyProtection="1">
      <alignment horizontal="center" vertical="center"/>
      <protection locked="0"/>
    </xf>
    <xf numFmtId="164" fontId="2" fillId="2" borderId="0" xfId="0" applyNumberFormat="1" applyFont="1" applyFill="1" applyAlignment="1" applyProtection="1">
      <alignment horizontal="center" vertical="center"/>
      <protection locked="0"/>
    </xf>
    <xf numFmtId="3" fontId="2" fillId="2" borderId="0" xfId="0" applyNumberFormat="1" applyFont="1" applyFill="1" applyBorder="1" applyAlignment="1" applyProtection="1">
      <alignment vertical="center"/>
      <protection locked="0"/>
    </xf>
    <xf numFmtId="0" fontId="4" fillId="0" borderId="0" xfId="0" applyFont="1" applyFill="1" applyBorder="1" applyAlignment="1">
      <alignment vertical="center" wrapText="1"/>
    </xf>
    <xf numFmtId="0" fontId="3" fillId="2" borderId="0" xfId="0" applyFont="1" applyFill="1" applyAlignment="1" applyProtection="1">
      <alignment horizontal="center" vertical="center"/>
      <protection locked="0"/>
    </xf>
    <xf numFmtId="2"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14" fontId="2" fillId="2" borderId="0" xfId="0" applyNumberFormat="1" applyFont="1" applyFill="1" applyAlignment="1" applyProtection="1">
      <alignment horizontal="center" vertical="center"/>
      <protection locked="0"/>
    </xf>
    <xf numFmtId="164" fontId="3" fillId="2" borderId="0" xfId="0" applyNumberFormat="1" applyFont="1" applyFill="1" applyBorder="1" applyAlignment="1" applyProtection="1">
      <alignment horizontal="right" vertical="center"/>
      <protection locked="0"/>
    </xf>
    <xf numFmtId="0" fontId="2" fillId="2" borderId="0" xfId="0" applyFont="1" applyFill="1" applyAlignment="1" applyProtection="1">
      <alignment horizontal="left" vertical="center"/>
      <protection locked="0"/>
    </xf>
    <xf numFmtId="3" fontId="2" fillId="2" borderId="0" xfId="0" applyNumberFormat="1" applyFont="1" applyFill="1" applyAlignment="1" applyProtection="1">
      <alignment vertical="center"/>
      <protection locked="0"/>
    </xf>
    <xf numFmtId="3" fontId="2" fillId="2" borderId="0" xfId="0" applyNumberFormat="1" applyFont="1" applyFill="1" applyAlignment="1" applyProtection="1">
      <alignment horizontal="center" vertical="center"/>
      <protection locked="0"/>
    </xf>
    <xf numFmtId="2" fontId="3" fillId="2" borderId="0" xfId="0" applyNumberFormat="1" applyFont="1" applyFill="1" applyAlignment="1" applyProtection="1">
      <alignment horizontal="center" vertical="center"/>
      <protection locked="0"/>
    </xf>
    <xf numFmtId="14" fontId="3" fillId="2" borderId="0" xfId="0" applyNumberFormat="1" applyFont="1" applyFill="1" applyAlignment="1" applyProtection="1">
      <alignment horizontal="center" vertical="center"/>
      <protection locked="0"/>
    </xf>
    <xf numFmtId="167" fontId="3" fillId="2" borderId="0" xfId="0" applyNumberFormat="1" applyFont="1" applyFill="1" applyAlignment="1" applyProtection="1">
      <alignment horizontal="center" vertical="center"/>
      <protection locked="0"/>
    </xf>
    <xf numFmtId="164" fontId="2" fillId="2" borderId="0" xfId="0" applyNumberFormat="1" applyFont="1" applyFill="1" applyAlignment="1" applyProtection="1">
      <alignment horizontal="right" vertical="center"/>
      <protection locked="0"/>
    </xf>
    <xf numFmtId="3" fontId="3" fillId="2" borderId="0" xfId="0" applyNumberFormat="1" applyFont="1" applyFill="1" applyAlignment="1" applyProtection="1">
      <alignment vertical="center"/>
      <protection locked="0"/>
    </xf>
    <xf numFmtId="3" fontId="3" fillId="2" borderId="0" xfId="0" applyNumberFormat="1" applyFont="1" applyFill="1" applyAlignment="1" applyProtection="1">
      <alignment horizontal="center" vertical="center"/>
      <protection locked="0"/>
    </xf>
    <xf numFmtId="3" fontId="3" fillId="2" borderId="0" xfId="0" applyNumberFormat="1" applyFont="1" applyFill="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4" fillId="0" borderId="0" xfId="0" applyFont="1" applyFill="1" applyBorder="1" applyAlignment="1">
      <alignment horizontal="left" vertical="center" wrapText="1"/>
    </xf>
    <xf numFmtId="0" fontId="2" fillId="0" borderId="0" xfId="0" applyFont="1" applyFill="1" applyBorder="1" applyAlignment="1" applyProtection="1">
      <alignment vertical="center"/>
      <protection locked="0"/>
    </xf>
    <xf numFmtId="2" fontId="2" fillId="0" borderId="0" xfId="0" applyNumberFormat="1" applyFont="1" applyFill="1" applyBorder="1" applyAlignment="1" applyProtection="1">
      <alignment horizontal="center" vertical="center"/>
      <protection locked="0"/>
    </xf>
    <xf numFmtId="167" fontId="2" fillId="0" borderId="0" xfId="0" applyNumberFormat="1" applyFont="1" applyFill="1" applyAlignment="1" applyProtection="1">
      <alignment horizontal="center" vertical="center" wrapText="1"/>
      <protection locked="0"/>
    </xf>
    <xf numFmtId="164" fontId="2" fillId="0" borderId="0" xfId="0" applyNumberFormat="1" applyFont="1" applyFill="1" applyAlignment="1" applyProtection="1">
      <alignment horizontal="center" vertical="center"/>
      <protection locked="0"/>
    </xf>
    <xf numFmtId="0" fontId="2" fillId="0" borderId="0" xfId="0" applyNumberFormat="1" applyFont="1" applyFill="1" applyAlignment="1" applyProtection="1">
      <alignment horizontal="left" vertical="center"/>
      <protection locked="0"/>
    </xf>
    <xf numFmtId="3" fontId="2" fillId="0" borderId="0" xfId="0" applyNumberFormat="1" applyFont="1" applyFill="1" applyBorder="1" applyAlignment="1" applyProtection="1">
      <alignment vertical="center"/>
      <protection locked="0"/>
    </xf>
    <xf numFmtId="3" fontId="2" fillId="0" borderId="0" xfId="1" applyNumberFormat="1" applyFont="1" applyFill="1" applyBorder="1" applyAlignment="1" applyProtection="1">
      <alignment vertical="center"/>
      <protection locked="0"/>
    </xf>
    <xf numFmtId="0" fontId="4" fillId="0" borderId="0" xfId="0" applyFont="1" applyFill="1" applyBorder="1" applyAlignment="1">
      <alignment horizontal="center" vertical="center" wrapText="1"/>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64" fontId="2" fillId="0" borderId="0" xfId="0" applyNumberFormat="1" applyFont="1" applyFill="1" applyBorder="1" applyAlignment="1" applyProtection="1">
      <alignment horizontal="right" vertical="center"/>
      <protection locked="0"/>
    </xf>
    <xf numFmtId="0" fontId="2" fillId="2" borderId="0" xfId="0" applyFont="1" applyFill="1" applyBorder="1" applyAlignment="1" applyProtection="1">
      <alignment horizontal="left" vertical="center"/>
      <protection locked="0"/>
    </xf>
    <xf numFmtId="167" fontId="2" fillId="2" borderId="0" xfId="0" applyNumberFormat="1" applyFont="1" applyFill="1" applyBorder="1" applyAlignment="1" applyProtection="1">
      <alignment horizontal="center" vertical="center"/>
      <protection locked="0"/>
    </xf>
    <xf numFmtId="3" fontId="2" fillId="2" borderId="0" xfId="0" applyNumberFormat="1" applyFont="1" applyFill="1" applyBorder="1" applyAlignment="1" applyProtection="1">
      <alignment horizontal="left" vertical="center"/>
      <protection locked="0"/>
    </xf>
    <xf numFmtId="16" fontId="2" fillId="0" borderId="0" xfId="0" applyNumberFormat="1" applyFont="1" applyFill="1" applyBorder="1" applyAlignment="1" applyProtection="1">
      <alignment horizontal="left" vertical="center" wrapText="1"/>
      <protection locked="0"/>
    </xf>
    <xf numFmtId="0" fontId="3" fillId="2" borderId="0" xfId="0"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left" vertical="center"/>
      <protection locked="0"/>
    </xf>
    <xf numFmtId="16" fontId="2" fillId="0" borderId="0" xfId="0" applyNumberFormat="1" applyFont="1" applyFill="1" applyAlignment="1" applyProtection="1">
      <alignment vertical="center"/>
      <protection locked="0"/>
    </xf>
    <xf numFmtId="0" fontId="2" fillId="0" borderId="0" xfId="0" applyFont="1" applyFill="1" applyBorder="1" applyAlignment="1">
      <alignment vertical="center"/>
    </xf>
    <xf numFmtId="0" fontId="2" fillId="2" borderId="0" xfId="0" applyNumberFormat="1" applyFont="1" applyFill="1" applyAlignment="1" applyProtection="1">
      <alignment horizontal="left" vertical="center"/>
      <protection locked="0"/>
    </xf>
    <xf numFmtId="16" fontId="1" fillId="0" borderId="0" xfId="0" applyNumberFormat="1" applyFont="1" applyFill="1" applyAlignment="1">
      <alignment horizontal="right"/>
    </xf>
    <xf numFmtId="0" fontId="2" fillId="2" borderId="0" xfId="0" applyFont="1" applyFill="1" applyAlignment="1" applyProtection="1">
      <alignment horizontal="center" vertical="center" wrapText="1"/>
      <protection locked="0"/>
    </xf>
    <xf numFmtId="167" fontId="2" fillId="2" borderId="0" xfId="0" applyNumberFormat="1" applyFont="1" applyFill="1" applyAlignment="1" applyProtection="1">
      <alignment horizontal="center" vertical="center" wrapText="1"/>
      <protection locked="0"/>
    </xf>
    <xf numFmtId="3" fontId="2" fillId="2" borderId="0" xfId="0" applyNumberFormat="1" applyFont="1" applyFill="1" applyAlignment="1" applyProtection="1">
      <alignment horizontal="left" vertical="center"/>
      <protection locked="0"/>
    </xf>
    <xf numFmtId="16" fontId="2" fillId="0" borderId="0" xfId="0" applyNumberFormat="1" applyFont="1" applyFill="1" applyAlignment="1" applyProtection="1">
      <alignment horizontal="left" vertical="center"/>
      <protection locked="0"/>
    </xf>
    <xf numFmtId="3"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textRotation="180"/>
      <protection locked="0"/>
    </xf>
    <xf numFmtId="167" fontId="2" fillId="2" borderId="0" xfId="0" applyNumberFormat="1" applyFont="1" applyFill="1" applyBorder="1" applyAlignment="1" applyProtection="1">
      <alignment horizontal="center" vertical="center" wrapText="1"/>
      <protection locked="0"/>
    </xf>
    <xf numFmtId="2" fontId="2" fillId="0" borderId="0" xfId="0" applyNumberFormat="1" applyFont="1" applyFill="1" applyAlignment="1" applyProtection="1">
      <alignment horizontal="center" vertical="center"/>
      <protection locked="0"/>
    </xf>
    <xf numFmtId="16" fontId="2"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protection locked="0"/>
    </xf>
    <xf numFmtId="14" fontId="2" fillId="0" borderId="0" xfId="0" applyNumberFormat="1" applyFont="1" applyFill="1" applyAlignment="1" applyProtection="1">
      <alignment vertical="center"/>
      <protection locked="0"/>
    </xf>
    <xf numFmtId="167" fontId="11" fillId="0" borderId="0" xfId="0" applyNumberFormat="1" applyFont="1" applyFill="1" applyAlignment="1" applyProtection="1">
      <alignment horizontal="center" vertical="center" wrapText="1"/>
      <protection locked="0"/>
    </xf>
    <xf numFmtId="169" fontId="8" fillId="0" borderId="0" xfId="0" applyNumberFormat="1" applyFont="1" applyFill="1" applyBorder="1" applyAlignment="1">
      <alignment horizontal="right" vertical="center" wrapText="1"/>
    </xf>
    <xf numFmtId="0" fontId="6" fillId="0" borderId="0" xfId="0" applyFont="1" applyFill="1" applyAlignment="1">
      <alignment horizontal="center" vertical="center"/>
    </xf>
    <xf numFmtId="0" fontId="12" fillId="0" borderId="0" xfId="0" applyFont="1" applyFill="1" applyBorder="1" applyAlignment="1">
      <alignment vertical="center" wrapText="1"/>
    </xf>
    <xf numFmtId="0" fontId="9" fillId="0" borderId="0" xfId="0" applyFont="1" applyFill="1" applyBorder="1" applyAlignment="1">
      <alignment horizontal="center" vertical="center" wrapText="1"/>
    </xf>
    <xf numFmtId="169" fontId="9" fillId="0" borderId="0" xfId="0" applyNumberFormat="1" applyFont="1" applyFill="1" applyBorder="1" applyAlignment="1">
      <alignment horizontal="right" vertical="center" wrapText="1"/>
    </xf>
    <xf numFmtId="0" fontId="13" fillId="0" borderId="0" xfId="0" applyFont="1" applyFill="1" applyBorder="1" applyAlignment="1" applyProtection="1">
      <alignment vertical="center"/>
      <protection locked="0"/>
    </xf>
    <xf numFmtId="0" fontId="15" fillId="0" borderId="0" xfId="0" applyFont="1" applyFill="1" applyAlignment="1">
      <alignment vertical="center"/>
    </xf>
    <xf numFmtId="0" fontId="15" fillId="0" borderId="0" xfId="0" applyFont="1" applyFill="1"/>
    <xf numFmtId="0" fontId="14" fillId="2" borderId="0" xfId="0" applyFont="1" applyFill="1" applyAlignment="1" applyProtection="1">
      <alignment vertical="center"/>
      <protection locked="0"/>
    </xf>
    <xf numFmtId="0" fontId="13" fillId="0" borderId="0" xfId="0" applyFont="1" applyFill="1" applyBorder="1" applyAlignment="1" applyProtection="1">
      <alignment horizontal="center" vertical="center" textRotation="180"/>
      <protection locked="0"/>
    </xf>
    <xf numFmtId="0" fontId="13" fillId="0" borderId="0" xfId="0" applyFont="1" applyFill="1" applyBorder="1" applyAlignment="1">
      <alignment vertical="center"/>
    </xf>
    <xf numFmtId="0" fontId="13" fillId="0" borderId="0" xfId="0"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16" fillId="0" borderId="0" xfId="0" applyFont="1" applyAlignment="1">
      <alignment vertical="center" wrapText="1"/>
    </xf>
    <xf numFmtId="3" fontId="2" fillId="3" borderId="13" xfId="0" applyNumberFormat="1" applyFont="1" applyFill="1" applyBorder="1" applyAlignment="1" applyProtection="1">
      <alignment vertical="center"/>
      <protection locked="0"/>
    </xf>
    <xf numFmtId="0" fontId="12" fillId="0" borderId="0" xfId="0" applyFont="1" applyFill="1" applyBorder="1" applyAlignment="1">
      <alignment horizontal="left" vertical="center" wrapText="1"/>
    </xf>
    <xf numFmtId="0" fontId="13" fillId="2" borderId="0" xfId="0" applyFont="1" applyFill="1" applyBorder="1" applyAlignment="1" applyProtection="1">
      <alignment vertical="center"/>
      <protection locked="0"/>
    </xf>
    <xf numFmtId="0" fontId="14" fillId="2" borderId="0" xfId="0" applyFont="1" applyFill="1" applyAlignment="1" applyProtection="1">
      <alignment horizontal="left" vertical="center"/>
      <protection locked="0"/>
    </xf>
    <xf numFmtId="0" fontId="14" fillId="2" borderId="0" xfId="0" applyFont="1" applyFill="1" applyBorder="1" applyAlignment="1" applyProtection="1">
      <alignment horizontal="left" vertical="center"/>
      <protection locked="0"/>
    </xf>
    <xf numFmtId="0" fontId="14" fillId="2" borderId="0" xfId="0" applyFont="1" applyFill="1" applyBorder="1" applyAlignment="1" applyProtection="1">
      <alignment vertical="center"/>
      <protection locked="0"/>
    </xf>
    <xf numFmtId="0" fontId="14" fillId="5" borderId="0" xfId="0" applyFont="1" applyFill="1" applyAlignment="1" applyProtection="1">
      <alignment horizontal="left" vertical="center"/>
      <protection locked="0"/>
    </xf>
    <xf numFmtId="0" fontId="8" fillId="0" borderId="11" xfId="0" applyFont="1" applyFill="1" applyBorder="1" applyAlignment="1">
      <alignment horizontal="center" vertical="center" wrapText="1"/>
    </xf>
    <xf numFmtId="167" fontId="8" fillId="0" borderId="16" xfId="0" applyNumberFormat="1"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applyBorder="1" applyAlignment="1">
      <alignment horizontal="left" vertical="center" wrapText="1"/>
    </xf>
    <xf numFmtId="0" fontId="6" fillId="0" borderId="0" xfId="0" applyFont="1" applyFill="1" applyAlignment="1">
      <alignment horizontal="center"/>
    </xf>
    <xf numFmtId="0" fontId="8" fillId="0" borderId="0" xfId="0" applyFont="1" applyFill="1" applyBorder="1" applyAlignment="1">
      <alignment horizontal="left" vertical="center" wrapText="1"/>
    </xf>
    <xf numFmtId="0" fontId="2" fillId="0"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textRotation="180"/>
      <protection locked="0"/>
    </xf>
    <xf numFmtId="3" fontId="2" fillId="0" borderId="0" xfId="1" applyNumberFormat="1"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8" fillId="6" borderId="0" xfId="0" applyFont="1" applyFill="1" applyAlignment="1">
      <alignment horizontal="left" vertical="center" wrapText="1"/>
    </xf>
    <xf numFmtId="0" fontId="6" fillId="6" borderId="0" xfId="0" applyFont="1" applyFill="1" applyAlignment="1">
      <alignment vertical="center" wrapText="1"/>
    </xf>
    <xf numFmtId="0" fontId="6" fillId="6" borderId="0" xfId="0" applyFont="1" applyFill="1"/>
    <xf numFmtId="16" fontId="8" fillId="0" borderId="0" xfId="0" applyNumberFormat="1" applyFont="1" applyFill="1" applyBorder="1" applyAlignment="1">
      <alignment horizontal="center" vertical="center" wrapText="1"/>
    </xf>
    <xf numFmtId="0" fontId="9" fillId="0" borderId="0" xfId="0" applyFont="1" applyFill="1" applyAlignment="1">
      <alignment vertical="center" wrapText="1"/>
    </xf>
    <xf numFmtId="0" fontId="9" fillId="0" borderId="0" xfId="0" applyFont="1" applyFill="1"/>
    <xf numFmtId="3" fontId="9" fillId="0" borderId="0" xfId="0" applyNumberFormat="1" applyFont="1" applyFill="1"/>
    <xf numFmtId="0" fontId="9" fillId="0" borderId="0" xfId="0" applyFont="1" applyFill="1" applyBorder="1" applyAlignment="1">
      <alignment horizontal="left" vertical="center"/>
    </xf>
    <xf numFmtId="169" fontId="9" fillId="0" borderId="0" xfId="0" applyNumberFormat="1" applyFont="1" applyFill="1"/>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169" fontId="8" fillId="0" borderId="0" xfId="0" applyNumberFormat="1" applyFont="1" applyFill="1" applyAlignment="1">
      <alignment vertical="center" wrapText="1"/>
    </xf>
    <xf numFmtId="0" fontId="1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3" fontId="8" fillId="0" borderId="0" xfId="0" applyNumberFormat="1" applyFont="1" applyFill="1"/>
    <xf numFmtId="0" fontId="9" fillId="0" borderId="0" xfId="0" applyFont="1" applyFill="1" applyAlignment="1" applyProtection="1">
      <alignment vertical="center" wrapText="1"/>
      <protection locked="0"/>
    </xf>
    <xf numFmtId="16" fontId="9" fillId="0" borderId="0" xfId="0" applyNumberFormat="1" applyFont="1" applyFill="1" applyAlignment="1">
      <alignment horizontal="center" vertical="center"/>
    </xf>
    <xf numFmtId="0" fontId="9" fillId="0" borderId="0" xfId="0" applyFont="1" applyFill="1" applyBorder="1" applyAlignment="1">
      <alignment horizontal="center" vertical="center"/>
    </xf>
    <xf numFmtId="0" fontId="6" fillId="0" borderId="0" xfId="0" applyFont="1" applyFill="1" applyAlignment="1" applyProtection="1">
      <alignment vertical="center"/>
      <protection locked="0"/>
    </xf>
    <xf numFmtId="0" fontId="20" fillId="0" borderId="0" xfId="0" applyFont="1" applyFill="1" applyBorder="1" applyAlignment="1">
      <alignment horizontal="left" vertical="center" wrapText="1"/>
    </xf>
    <xf numFmtId="0" fontId="6" fillId="0" borderId="0" xfId="0" applyFont="1" applyFill="1" applyBorder="1" applyAlignment="1" applyProtection="1">
      <alignment horizontal="center" vertical="center" wrapText="1"/>
      <protection locked="0"/>
    </xf>
    <xf numFmtId="16"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69" fontId="6" fillId="0" borderId="0" xfId="0" applyNumberFormat="1" applyFont="1" applyFill="1" applyBorder="1" applyAlignment="1">
      <alignment horizontal="right" vertical="center" wrapText="1"/>
    </xf>
    <xf numFmtId="3" fontId="2" fillId="0" borderId="1" xfId="0" applyNumberFormat="1" applyFont="1" applyFill="1" applyBorder="1" applyAlignment="1" applyProtection="1">
      <alignment vertical="center"/>
      <protection locked="0"/>
    </xf>
    <xf numFmtId="0" fontId="21" fillId="0" borderId="0" xfId="0" applyFont="1" applyFill="1" applyAlignment="1" applyProtection="1">
      <alignment vertical="center" wrapText="1"/>
      <protection locked="0"/>
    </xf>
    <xf numFmtId="3" fontId="17" fillId="0" borderId="0" xfId="0" applyNumberFormat="1" applyFont="1" applyFill="1" applyAlignment="1">
      <alignment horizontal="center" vertical="center"/>
    </xf>
    <xf numFmtId="0" fontId="8" fillId="7" borderId="0" xfId="0" applyFont="1" applyFill="1" applyAlignment="1">
      <alignment horizontal="left" vertical="center"/>
    </xf>
    <xf numFmtId="0" fontId="8" fillId="7" borderId="0" xfId="0" applyFont="1" applyFill="1" applyAlignment="1">
      <alignment horizontal="center" vertical="center"/>
    </xf>
    <xf numFmtId="0" fontId="8" fillId="7" borderId="0" xfId="0" applyFont="1" applyFill="1" applyBorder="1" applyAlignment="1">
      <alignment horizontal="center" vertical="center" wrapText="1"/>
    </xf>
    <xf numFmtId="169" fontId="8" fillId="7" borderId="0" xfId="0" applyNumberFormat="1" applyFont="1" applyFill="1" applyBorder="1" applyAlignment="1">
      <alignment horizontal="right" vertical="center" wrapText="1"/>
    </xf>
    <xf numFmtId="0" fontId="8" fillId="7" borderId="0" xfId="0" applyFont="1" applyFill="1" applyBorder="1" applyAlignment="1">
      <alignment horizontal="left" vertical="center" wrapText="1"/>
    </xf>
    <xf numFmtId="0" fontId="8" fillId="7" borderId="0" xfId="0" applyFont="1" applyFill="1" applyAlignment="1">
      <alignment vertical="center" wrapText="1"/>
    </xf>
    <xf numFmtId="0" fontId="8" fillId="7" borderId="0" xfId="0" applyFont="1" applyFill="1"/>
    <xf numFmtId="0" fontId="8" fillId="0" borderId="0" xfId="0" applyFont="1" applyFill="1" applyBorder="1" applyAlignment="1">
      <alignment horizontal="left" vertical="center" wrapText="1"/>
    </xf>
    <xf numFmtId="0" fontId="6" fillId="0" borderId="0" xfId="0" applyFont="1" applyFill="1" applyAlignment="1">
      <alignment horizontal="left" vertical="center"/>
    </xf>
    <xf numFmtId="3" fontId="6" fillId="0" borderId="0" xfId="0" applyNumberFormat="1" applyFont="1" applyFill="1" applyAlignment="1">
      <alignment horizontal="center" vertical="center"/>
    </xf>
    <xf numFmtId="0" fontId="8" fillId="0" borderId="0" xfId="0" applyFont="1" applyFill="1" applyBorder="1" applyAlignment="1">
      <alignment horizontal="left" vertical="center" wrapText="1"/>
    </xf>
    <xf numFmtId="3" fontId="11" fillId="0" borderId="0" xfId="1" applyNumberFormat="1" applyFont="1" applyFill="1" applyBorder="1" applyAlignment="1" applyProtection="1">
      <alignment vertical="center"/>
      <protection locked="0"/>
    </xf>
    <xf numFmtId="0" fontId="8" fillId="0" borderId="0" xfId="0" applyFont="1" applyFill="1" applyBorder="1" applyAlignment="1">
      <alignment horizontal="center" vertical="center"/>
    </xf>
    <xf numFmtId="0" fontId="8" fillId="0" borderId="0" xfId="0" applyFont="1" applyFill="1" applyAlignment="1" applyProtection="1">
      <alignment vertical="center" wrapText="1"/>
      <protection locked="0"/>
    </xf>
    <xf numFmtId="0" fontId="8" fillId="0" borderId="0" xfId="0" applyFont="1" applyFill="1" applyBorder="1" applyAlignment="1" applyProtection="1">
      <alignment horizontal="center" vertical="center" wrapText="1"/>
      <protection locked="0"/>
    </xf>
    <xf numFmtId="0" fontId="17"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3" fillId="0" borderId="0" xfId="0" applyNumberFormat="1" applyFont="1" applyFill="1" applyAlignment="1" applyProtection="1">
      <alignment horizontal="center" vertical="center"/>
      <protection locked="0"/>
    </xf>
    <xf numFmtId="0" fontId="22"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6" fillId="7" borderId="0" xfId="0" applyFont="1" applyFill="1" applyBorder="1" applyAlignment="1">
      <alignment horizontal="left" vertical="center" wrapText="1"/>
    </xf>
    <xf numFmtId="16" fontId="8" fillId="7" borderId="0" xfId="0" applyNumberFormat="1" applyFont="1" applyFill="1" applyBorder="1" applyAlignment="1">
      <alignment horizontal="center" vertical="center" wrapText="1"/>
    </xf>
    <xf numFmtId="3" fontId="17" fillId="7" borderId="0" xfId="0" applyNumberFormat="1" applyFont="1" applyFill="1" applyAlignment="1">
      <alignment horizontal="center" vertical="center"/>
    </xf>
    <xf numFmtId="0" fontId="6" fillId="7" borderId="0" xfId="0" applyFont="1" applyFill="1" applyAlignment="1">
      <alignment vertical="center" wrapText="1"/>
    </xf>
    <xf numFmtId="169" fontId="6" fillId="7" borderId="0" xfId="0" applyNumberFormat="1" applyFont="1" applyFill="1"/>
    <xf numFmtId="0" fontId="6" fillId="7" borderId="0" xfId="0" applyFont="1" applyFill="1"/>
    <xf numFmtId="0" fontId="23" fillId="7" borderId="0" xfId="0" applyNumberFormat="1" applyFont="1" applyFill="1" applyAlignment="1" applyProtection="1">
      <alignment horizontal="center" vertical="center"/>
      <protection locked="0"/>
    </xf>
    <xf numFmtId="3" fontId="8" fillId="7" borderId="0" xfId="0" applyNumberFormat="1" applyFont="1" applyFill="1"/>
    <xf numFmtId="16" fontId="8" fillId="7" borderId="0" xfId="0" applyNumberFormat="1" applyFont="1" applyFill="1" applyAlignment="1">
      <alignment horizontal="center" vertical="center" wrapText="1"/>
    </xf>
    <xf numFmtId="3" fontId="8" fillId="7" borderId="0" xfId="0" applyNumberFormat="1" applyFont="1" applyFill="1" applyAlignment="1">
      <alignment horizontal="right" vertical="center"/>
    </xf>
    <xf numFmtId="3" fontId="6" fillId="7" borderId="0" xfId="0" applyNumberFormat="1" applyFont="1" applyFill="1"/>
    <xf numFmtId="169" fontId="8" fillId="7" borderId="0" xfId="0" applyNumberFormat="1" applyFont="1" applyFill="1"/>
    <xf numFmtId="169" fontId="8" fillId="0" borderId="0" xfId="0" applyNumberFormat="1" applyFont="1" applyFill="1"/>
    <xf numFmtId="16" fontId="8" fillId="0" borderId="0" xfId="0" applyNumberFormat="1" applyFont="1" applyFill="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7" borderId="0" xfId="0" applyFont="1" applyFill="1" applyBorder="1" applyAlignment="1">
      <alignment vertical="center" wrapText="1"/>
    </xf>
    <xf numFmtId="0" fontId="6" fillId="7" borderId="0" xfId="0" applyFont="1" applyFill="1" applyAlignment="1" applyProtection="1">
      <alignment vertical="center" wrapText="1"/>
      <protection locked="0"/>
    </xf>
    <xf numFmtId="0" fontId="6" fillId="7" borderId="0" xfId="0" applyFont="1" applyFill="1" applyBorder="1" applyAlignment="1" applyProtection="1">
      <alignment horizontal="center" vertical="center" wrapText="1"/>
      <protection locked="0"/>
    </xf>
    <xf numFmtId="16" fontId="6" fillId="7" borderId="0" xfId="0" applyNumberFormat="1" applyFont="1" applyFill="1" applyBorder="1" applyAlignment="1">
      <alignment horizontal="center" vertical="center" wrapText="1"/>
    </xf>
    <xf numFmtId="0" fontId="6" fillId="7" borderId="0" xfId="0" applyFont="1" applyFill="1" applyBorder="1" applyAlignment="1">
      <alignment horizontal="center" vertical="center" wrapText="1"/>
    </xf>
    <xf numFmtId="169" fontId="6" fillId="7" borderId="0" xfId="0" applyNumberFormat="1" applyFont="1" applyFill="1" applyBorder="1" applyAlignment="1">
      <alignment horizontal="right" vertical="center" wrapText="1"/>
    </xf>
    <xf numFmtId="169" fontId="8" fillId="7" borderId="0" xfId="0" applyNumberFormat="1" applyFont="1" applyFill="1" applyAlignment="1">
      <alignment vertical="center" wrapText="1"/>
    </xf>
    <xf numFmtId="16" fontId="8" fillId="8" borderId="0" xfId="0" applyNumberFormat="1" applyFont="1" applyFill="1" applyBorder="1" applyAlignment="1">
      <alignment horizontal="center" vertical="center" wrapText="1"/>
    </xf>
    <xf numFmtId="0" fontId="8" fillId="9" borderId="0" xfId="0" applyFont="1" applyFill="1" applyAlignment="1">
      <alignment horizontal="left" vertical="center"/>
    </xf>
    <xf numFmtId="16" fontId="8" fillId="9" borderId="0" xfId="0" applyNumberFormat="1" applyFont="1" applyFill="1" applyBorder="1" applyAlignment="1">
      <alignment horizontal="center" vertical="center" wrapText="1"/>
    </xf>
    <xf numFmtId="0" fontId="8" fillId="9" borderId="0" xfId="0" applyFont="1" applyFill="1" applyBorder="1" applyAlignment="1">
      <alignment horizontal="center" vertical="center" wrapText="1"/>
    </xf>
    <xf numFmtId="3" fontId="17" fillId="9" borderId="0" xfId="0" applyNumberFormat="1" applyFont="1" applyFill="1" applyAlignment="1">
      <alignment horizontal="center" vertical="center"/>
    </xf>
    <xf numFmtId="169" fontId="8" fillId="9" borderId="0" xfId="0" applyNumberFormat="1" applyFont="1" applyFill="1" applyBorder="1" applyAlignment="1">
      <alignment horizontal="right" vertical="center" wrapText="1"/>
    </xf>
    <xf numFmtId="167" fontId="2" fillId="8" borderId="0" xfId="0" applyNumberFormat="1" applyFont="1" applyFill="1" applyAlignment="1" applyProtection="1">
      <alignment horizontal="center" vertical="center" wrapText="1"/>
      <protection locked="0"/>
    </xf>
    <xf numFmtId="0" fontId="6" fillId="0" borderId="0" xfId="0" applyFont="1" applyFill="1" applyAlignment="1" applyProtection="1">
      <alignment vertical="center" wrapText="1"/>
      <protection locked="0"/>
    </xf>
    <xf numFmtId="0" fontId="2" fillId="0"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textRotation="180"/>
      <protection locked="0"/>
    </xf>
    <xf numFmtId="3" fontId="2" fillId="2" borderId="0" xfId="0" applyNumberFormat="1" applyFont="1" applyFill="1" applyAlignment="1" applyProtection="1">
      <alignment horizontal="center" vertical="center" textRotation="90"/>
      <protection locked="0"/>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170" fontId="8" fillId="0" borderId="15" xfId="0" applyNumberFormat="1" applyFont="1" applyFill="1" applyBorder="1" applyAlignment="1">
      <alignment horizontal="center" vertical="center" wrapText="1"/>
    </xf>
    <xf numFmtId="170" fontId="8" fillId="0" borderId="18"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0" xfId="0" applyFont="1" applyFill="1" applyBorder="1" applyAlignment="1">
      <alignment horizontal="left" vertical="center" wrapText="1"/>
    </xf>
    <xf numFmtId="3" fontId="8" fillId="4" borderId="2" xfId="0" applyNumberFormat="1" applyFont="1" applyFill="1" applyBorder="1" applyAlignment="1">
      <alignment horizontal="center" vertical="center"/>
    </xf>
    <xf numFmtId="3" fontId="8" fillId="4" borderId="3" xfId="0" applyNumberFormat="1" applyFont="1" applyFill="1" applyBorder="1" applyAlignment="1">
      <alignment horizontal="center" vertical="center"/>
    </xf>
    <xf numFmtId="3" fontId="8" fillId="4" borderId="4" xfId="0" applyNumberFormat="1" applyFont="1" applyFill="1" applyBorder="1" applyAlignment="1">
      <alignment horizontal="center" vertical="center"/>
    </xf>
    <xf numFmtId="0" fontId="19" fillId="4" borderId="5"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6" xfId="0" applyFont="1" applyFill="1" applyBorder="1" applyAlignment="1">
      <alignment horizontal="center" vertical="center"/>
    </xf>
    <xf numFmtId="166" fontId="8" fillId="4" borderId="8" xfId="0" applyNumberFormat="1" applyFont="1" applyFill="1" applyBorder="1" applyAlignment="1">
      <alignment horizontal="right" vertical="center" wrapText="1"/>
    </xf>
    <xf numFmtId="166" fontId="8" fillId="4" borderId="9" xfId="0" applyNumberFormat="1" applyFont="1" applyFill="1" applyBorder="1" applyAlignment="1">
      <alignment horizontal="right" vertical="center" wrapText="1"/>
    </xf>
  </cellXfs>
  <cellStyles count="3">
    <cellStyle name="Comma" xfId="2" builtinId="3"/>
    <cellStyle name="Comma_Sheet1"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topLeftCell="A13" zoomScale="45" zoomScaleNormal="45" workbookViewId="0">
      <selection activeCell="O35" sqref="O35"/>
    </sheetView>
  </sheetViews>
  <sheetFormatPr defaultColWidth="9.109375" defaultRowHeight="40.799999999999997" x14ac:dyDescent="0.65"/>
  <cols>
    <col min="1" max="1" width="7.5546875" style="148" customWidth="1"/>
    <col min="2" max="2" width="4.5546875" style="13" customWidth="1"/>
    <col min="3" max="3" width="65" style="132" customWidth="1"/>
    <col min="4" max="4" width="12.88671875" style="115" customWidth="1"/>
    <col min="5" max="5" width="30.88671875" style="148" customWidth="1"/>
    <col min="6" max="6" width="20.109375" style="148" customWidth="1"/>
    <col min="7" max="7" width="13.33203125" style="14" customWidth="1"/>
    <col min="8" max="8" width="18.33203125" style="12" customWidth="1"/>
    <col min="9" max="9" width="24.6640625" style="5" customWidth="1"/>
    <col min="10" max="10" width="23.109375" style="41" customWidth="1"/>
    <col min="11" max="11" width="4" style="148" customWidth="1"/>
    <col min="12" max="12" width="16" style="5" customWidth="1"/>
    <col min="13" max="13" width="19.5546875" style="148" customWidth="1"/>
    <col min="14" max="14" width="20" style="148" customWidth="1"/>
    <col min="15" max="15" width="77" style="5" customWidth="1"/>
    <col min="16" max="16" width="53.6640625" style="1" customWidth="1"/>
    <col min="17" max="17" width="22.5546875" style="1" bestFit="1" customWidth="1"/>
    <col min="18" max="16384" width="9.109375" style="1"/>
  </cols>
  <sheetData>
    <row r="1" spans="1:22" ht="25.95" customHeight="1" x14ac:dyDescent="0.65">
      <c r="A1" s="234" t="s">
        <v>100</v>
      </c>
      <c r="B1" s="234"/>
      <c r="C1" s="234"/>
      <c r="D1" s="234"/>
      <c r="E1" s="234"/>
      <c r="F1" s="234"/>
      <c r="G1" s="234"/>
      <c r="H1" s="234"/>
      <c r="I1" s="234"/>
      <c r="J1" s="234"/>
      <c r="K1" s="234"/>
      <c r="L1" s="234"/>
      <c r="M1" s="234"/>
      <c r="N1" s="234"/>
      <c r="O1" s="234"/>
    </row>
    <row r="2" spans="1:22" ht="15.6" customHeight="1" x14ac:dyDescent="0.65">
      <c r="A2" s="235" t="s">
        <v>0</v>
      </c>
      <c r="B2" s="235"/>
      <c r="C2" s="235"/>
      <c r="D2" s="235"/>
      <c r="E2" s="235"/>
      <c r="F2" s="235"/>
      <c r="G2" s="235"/>
      <c r="H2" s="235"/>
      <c r="I2" s="235"/>
      <c r="J2" s="235"/>
      <c r="K2" s="235"/>
      <c r="L2" s="235"/>
      <c r="M2" s="235"/>
      <c r="N2" s="235"/>
      <c r="O2" s="235"/>
    </row>
    <row r="3" spans="1:22" ht="22.2" customHeight="1" x14ac:dyDescent="0.65">
      <c r="A3" s="234" t="s">
        <v>1</v>
      </c>
      <c r="B3" s="234"/>
      <c r="C3" s="234"/>
      <c r="D3" s="234"/>
      <c r="E3" s="234"/>
      <c r="F3" s="234"/>
      <c r="G3" s="234"/>
      <c r="H3" s="234"/>
      <c r="I3" s="234"/>
      <c r="J3" s="234"/>
      <c r="K3" s="234"/>
      <c r="L3" s="234"/>
      <c r="M3" s="234"/>
      <c r="N3" s="234"/>
      <c r="O3" s="234"/>
    </row>
    <row r="4" spans="1:22" ht="21.6" customHeight="1" x14ac:dyDescent="0.65">
      <c r="A4" s="149" t="s">
        <v>2</v>
      </c>
      <c r="B4" s="57"/>
      <c r="C4" s="137"/>
      <c r="D4" s="58"/>
      <c r="E4" s="149"/>
      <c r="F4" s="149"/>
      <c r="G4" s="2"/>
      <c r="H4" s="3"/>
      <c r="I4" s="2"/>
      <c r="J4" s="59"/>
      <c r="K4" s="60"/>
      <c r="L4" s="59"/>
      <c r="M4" s="59" t="s">
        <v>3</v>
      </c>
      <c r="N4" s="59"/>
      <c r="O4" s="61">
        <f ca="1">TODAY()</f>
        <v>45267</v>
      </c>
    </row>
    <row r="5" spans="1:22" ht="22.2" customHeight="1" x14ac:dyDescent="0.65">
      <c r="A5" s="149" t="s">
        <v>4</v>
      </c>
      <c r="B5" s="236" t="s">
        <v>5</v>
      </c>
      <c r="C5" s="234" t="s">
        <v>6</v>
      </c>
      <c r="D5" s="58"/>
      <c r="E5" s="149"/>
      <c r="F5" s="150" t="s">
        <v>7</v>
      </c>
      <c r="G5" s="235" t="s">
        <v>8</v>
      </c>
      <c r="H5" s="235"/>
      <c r="I5" s="149" t="s">
        <v>9</v>
      </c>
      <c r="J5" s="62" t="s">
        <v>10</v>
      </c>
      <c r="K5" s="237" t="s">
        <v>11</v>
      </c>
      <c r="L5" s="63"/>
      <c r="M5" s="2" t="s">
        <v>12</v>
      </c>
      <c r="N5" s="63"/>
      <c r="O5" s="64"/>
    </row>
    <row r="6" spans="1:22" ht="22.95" customHeight="1" x14ac:dyDescent="0.65">
      <c r="A6" s="149" t="s">
        <v>13</v>
      </c>
      <c r="B6" s="236"/>
      <c r="C6" s="234"/>
      <c r="D6" s="58"/>
      <c r="E6" s="149" t="s">
        <v>14</v>
      </c>
      <c r="F6" s="149" t="s">
        <v>15</v>
      </c>
      <c r="G6" s="65" t="s">
        <v>16</v>
      </c>
      <c r="H6" s="66" t="s">
        <v>17</v>
      </c>
      <c r="I6" s="2"/>
      <c r="J6" s="67"/>
      <c r="K6" s="237"/>
      <c r="L6" s="63"/>
      <c r="M6" s="63"/>
      <c r="N6" s="63"/>
      <c r="O6" s="64" t="s">
        <v>18</v>
      </c>
      <c r="V6" s="68" t="s">
        <v>103</v>
      </c>
    </row>
    <row r="7" spans="1:22" ht="22.95" customHeight="1" x14ac:dyDescent="0.65">
      <c r="A7" s="69" t="s">
        <v>19</v>
      </c>
      <c r="B7" s="236" t="s">
        <v>20</v>
      </c>
      <c r="C7" s="4" t="s">
        <v>21</v>
      </c>
      <c r="D7" s="70"/>
      <c r="E7" s="71"/>
      <c r="F7" s="72"/>
      <c r="G7" s="65"/>
      <c r="H7" s="73" t="s">
        <v>22</v>
      </c>
      <c r="I7" s="74"/>
      <c r="J7" s="75"/>
      <c r="K7" s="237"/>
      <c r="L7" s="76" t="s">
        <v>23</v>
      </c>
      <c r="M7" s="76" t="s">
        <v>24</v>
      </c>
      <c r="N7" s="76" t="s">
        <v>25</v>
      </c>
      <c r="O7" s="74" t="s">
        <v>26</v>
      </c>
    </row>
    <row r="8" spans="1:22" ht="30" customHeight="1" x14ac:dyDescent="0.65">
      <c r="A8" s="69"/>
      <c r="B8" s="236"/>
      <c r="C8" s="45" t="s">
        <v>27</v>
      </c>
      <c r="D8" s="77" t="s">
        <v>28</v>
      </c>
      <c r="E8" s="71"/>
      <c r="F8" s="78"/>
      <c r="G8" s="79"/>
      <c r="H8" s="80"/>
      <c r="I8" s="74"/>
      <c r="J8" s="81"/>
      <c r="K8" s="82"/>
      <c r="L8" s="83"/>
      <c r="M8" s="82"/>
      <c r="N8" s="82"/>
      <c r="O8" s="45"/>
    </row>
    <row r="9" spans="1:22" ht="36" customHeight="1" x14ac:dyDescent="0.65">
      <c r="A9" s="84">
        <v>1</v>
      </c>
      <c r="B9" s="174" t="s">
        <v>103</v>
      </c>
      <c r="C9" s="126" t="s">
        <v>165</v>
      </c>
      <c r="D9" s="87"/>
      <c r="E9" s="104" t="s">
        <v>135</v>
      </c>
      <c r="F9" s="120"/>
      <c r="G9" s="88" t="s">
        <v>136</v>
      </c>
      <c r="H9" s="89">
        <v>45268</v>
      </c>
      <c r="I9" s="90" t="s">
        <v>109</v>
      </c>
      <c r="J9" s="91">
        <v>105000</v>
      </c>
      <c r="K9" s="84" t="s">
        <v>29</v>
      </c>
      <c r="L9" s="152" t="s">
        <v>30</v>
      </c>
      <c r="M9" s="152" t="s">
        <v>30</v>
      </c>
      <c r="N9" s="152">
        <v>105000</v>
      </c>
      <c r="O9" s="92" t="s">
        <v>187</v>
      </c>
      <c r="P9" s="41"/>
    </row>
    <row r="10" spans="1:22" ht="36" customHeight="1" x14ac:dyDescent="0.65">
      <c r="A10" s="84">
        <v>2</v>
      </c>
      <c r="B10" s="174" t="s">
        <v>103</v>
      </c>
      <c r="C10" s="126" t="s">
        <v>231</v>
      </c>
      <c r="D10" s="87"/>
      <c r="E10" s="104" t="s">
        <v>44</v>
      </c>
      <c r="F10" s="120"/>
      <c r="G10" s="88" t="s">
        <v>125</v>
      </c>
      <c r="H10" s="89">
        <v>45270</v>
      </c>
      <c r="I10" s="90" t="s">
        <v>109</v>
      </c>
      <c r="J10" s="91">
        <v>75000</v>
      </c>
      <c r="K10" s="84" t="s">
        <v>29</v>
      </c>
      <c r="L10" s="152" t="s">
        <v>30</v>
      </c>
      <c r="M10" s="152" t="s">
        <v>30</v>
      </c>
      <c r="N10" s="152">
        <v>75000</v>
      </c>
      <c r="O10" s="92" t="s">
        <v>252</v>
      </c>
      <c r="P10" s="41"/>
    </row>
    <row r="11" spans="1:22" ht="36" customHeight="1" x14ac:dyDescent="0.65">
      <c r="A11" s="84">
        <v>3</v>
      </c>
      <c r="B11" s="174" t="s">
        <v>103</v>
      </c>
      <c r="C11" s="126" t="s">
        <v>242</v>
      </c>
      <c r="D11" s="87"/>
      <c r="E11" s="104" t="s">
        <v>128</v>
      </c>
      <c r="F11" s="120"/>
      <c r="G11" s="88"/>
      <c r="H11" s="89">
        <v>45270</v>
      </c>
      <c r="I11" s="90" t="s">
        <v>116</v>
      </c>
      <c r="J11" s="91">
        <v>150000</v>
      </c>
      <c r="K11" s="84" t="s">
        <v>29</v>
      </c>
      <c r="L11" s="152" t="s">
        <v>30</v>
      </c>
      <c r="M11" s="152">
        <v>150000</v>
      </c>
      <c r="N11" s="152" t="s">
        <v>30</v>
      </c>
      <c r="O11" s="92" t="s">
        <v>325</v>
      </c>
      <c r="P11" s="41"/>
    </row>
    <row r="12" spans="1:22" s="8" customFormat="1" ht="27" customHeight="1" thickBot="1" x14ac:dyDescent="0.7">
      <c r="A12" s="84"/>
      <c r="B12" s="93"/>
      <c r="C12" s="127"/>
      <c r="D12" s="87"/>
      <c r="E12" s="94"/>
      <c r="F12" s="95" t="s">
        <v>31</v>
      </c>
      <c r="G12" s="96"/>
      <c r="H12" s="97"/>
      <c r="I12" s="86"/>
      <c r="J12" s="7">
        <f>SUM(J9:J11)</f>
        <v>330000</v>
      </c>
      <c r="K12" s="84"/>
      <c r="L12" s="152"/>
      <c r="M12" s="152"/>
      <c r="N12" s="152"/>
      <c r="O12" s="94"/>
      <c r="P12" s="42"/>
    </row>
    <row r="13" spans="1:22" ht="37.200000000000003" customHeight="1" thickTop="1" x14ac:dyDescent="0.65">
      <c r="A13" s="69"/>
      <c r="B13" s="151"/>
      <c r="C13" s="139" t="s">
        <v>32</v>
      </c>
      <c r="D13" s="58"/>
      <c r="E13" s="98"/>
      <c r="F13" s="149"/>
      <c r="G13" s="99"/>
      <c r="H13" s="3"/>
      <c r="I13" s="98"/>
      <c r="J13" s="67"/>
      <c r="K13" s="62"/>
      <c r="L13" s="100"/>
      <c r="M13" s="62"/>
      <c r="N13" s="62"/>
      <c r="O13" s="98"/>
      <c r="P13" s="9"/>
      <c r="Q13" s="9"/>
    </row>
    <row r="14" spans="1:22" ht="36" customHeight="1" x14ac:dyDescent="0.65">
      <c r="A14" s="84">
        <v>1</v>
      </c>
      <c r="B14" s="68"/>
      <c r="C14" s="126" t="s">
        <v>230</v>
      </c>
      <c r="D14" s="87"/>
      <c r="E14" s="104" t="s">
        <v>180</v>
      </c>
      <c r="F14" s="88" t="s">
        <v>37</v>
      </c>
      <c r="G14" s="88">
        <v>3.13</v>
      </c>
      <c r="H14" s="89">
        <v>45266</v>
      </c>
      <c r="I14" s="90" t="s">
        <v>218</v>
      </c>
      <c r="J14" s="91">
        <v>60500</v>
      </c>
      <c r="K14" s="84" t="s">
        <v>29</v>
      </c>
      <c r="L14" s="152" t="s">
        <v>30</v>
      </c>
      <c r="M14" s="10">
        <v>60500</v>
      </c>
      <c r="N14" s="152" t="s">
        <v>30</v>
      </c>
      <c r="O14" s="105" t="s">
        <v>275</v>
      </c>
      <c r="P14" s="41"/>
    </row>
    <row r="15" spans="1:22" ht="36" customHeight="1" x14ac:dyDescent="0.65">
      <c r="A15" s="84">
        <v>2</v>
      </c>
      <c r="B15" s="68"/>
      <c r="C15" s="126" t="s">
        <v>308</v>
      </c>
      <c r="D15" s="87"/>
      <c r="E15" s="104" t="s">
        <v>132</v>
      </c>
      <c r="F15" s="88"/>
      <c r="G15" s="88" t="s">
        <v>136</v>
      </c>
      <c r="H15" s="89">
        <v>45267</v>
      </c>
      <c r="I15" s="90" t="s">
        <v>309</v>
      </c>
      <c r="J15" s="91">
        <v>35000</v>
      </c>
      <c r="K15" s="84" t="s">
        <v>29</v>
      </c>
      <c r="L15" s="152" t="s">
        <v>30</v>
      </c>
      <c r="M15" s="10">
        <v>35000</v>
      </c>
      <c r="N15" s="152" t="s">
        <v>30</v>
      </c>
      <c r="O15" s="105" t="s">
        <v>310</v>
      </c>
      <c r="P15" s="41"/>
    </row>
    <row r="16" spans="1:22" ht="36" customHeight="1" x14ac:dyDescent="0.65">
      <c r="A16" s="84">
        <v>3</v>
      </c>
      <c r="B16" s="68"/>
      <c r="C16" s="126" t="s">
        <v>228</v>
      </c>
      <c r="D16" s="87"/>
      <c r="E16" s="104" t="s">
        <v>180</v>
      </c>
      <c r="F16" s="88"/>
      <c r="G16" s="88"/>
      <c r="H16" s="89">
        <v>45269</v>
      </c>
      <c r="I16" s="90" t="s">
        <v>45</v>
      </c>
      <c r="J16" s="91">
        <v>59250</v>
      </c>
      <c r="K16" s="84" t="s">
        <v>29</v>
      </c>
      <c r="L16" s="152" t="s">
        <v>30</v>
      </c>
      <c r="M16" s="10">
        <v>15000</v>
      </c>
      <c r="N16" s="152" t="s">
        <v>30</v>
      </c>
      <c r="O16" s="105" t="s">
        <v>280</v>
      </c>
      <c r="P16" s="41"/>
    </row>
    <row r="17" spans="1:16" ht="36" customHeight="1" x14ac:dyDescent="0.65">
      <c r="A17" s="84">
        <v>4</v>
      </c>
      <c r="B17" s="68"/>
      <c r="C17" s="126" t="s">
        <v>253</v>
      </c>
      <c r="D17" s="87"/>
      <c r="E17" s="104" t="s">
        <v>163</v>
      </c>
      <c r="F17" s="88"/>
      <c r="G17" s="88"/>
      <c r="H17" s="89">
        <v>45272</v>
      </c>
      <c r="I17" s="90" t="s">
        <v>45</v>
      </c>
      <c r="J17" s="91">
        <v>30000</v>
      </c>
      <c r="K17" s="84" t="s">
        <v>29</v>
      </c>
      <c r="L17" s="152" t="s">
        <v>30</v>
      </c>
      <c r="M17" s="10">
        <v>15000</v>
      </c>
      <c r="N17" s="152" t="s">
        <v>30</v>
      </c>
      <c r="O17" s="105" t="s">
        <v>229</v>
      </c>
      <c r="P17" s="41"/>
    </row>
    <row r="18" spans="1:16" ht="30" customHeight="1" thickBot="1" x14ac:dyDescent="0.7">
      <c r="A18" s="84"/>
      <c r="B18" s="123"/>
      <c r="C18" s="126"/>
      <c r="D18" s="87"/>
      <c r="E18" s="104"/>
      <c r="F18" s="120"/>
      <c r="G18" s="88"/>
      <c r="H18" s="89"/>
      <c r="I18" s="90"/>
      <c r="J18" s="179">
        <f>SUM(J14:J17)</f>
        <v>184750</v>
      </c>
      <c r="K18" s="84"/>
      <c r="L18" s="152"/>
      <c r="M18" s="152"/>
      <c r="N18" s="152"/>
      <c r="O18" s="92"/>
      <c r="P18" s="41"/>
    </row>
    <row r="19" spans="1:16" s="8" customFormat="1" ht="36" customHeight="1" thickTop="1" x14ac:dyDescent="0.65">
      <c r="A19" s="102" t="s">
        <v>34</v>
      </c>
      <c r="B19" s="151"/>
      <c r="C19" s="140" t="s">
        <v>35</v>
      </c>
      <c r="D19" s="58"/>
      <c r="E19" s="98"/>
      <c r="F19" s="149"/>
      <c r="G19" s="99"/>
      <c r="H19" s="3"/>
      <c r="I19" s="103"/>
      <c r="J19" s="100"/>
      <c r="K19" s="62"/>
      <c r="L19" s="100"/>
      <c r="M19" s="2"/>
      <c r="N19" s="67"/>
      <c r="O19" s="98"/>
      <c r="P19" s="41"/>
    </row>
    <row r="20" spans="1:16" ht="36" customHeight="1" x14ac:dyDescent="0.65">
      <c r="A20" s="84"/>
      <c r="B20" s="174"/>
      <c r="C20" s="126" t="s">
        <v>33</v>
      </c>
      <c r="D20" s="87"/>
      <c r="E20" s="104"/>
      <c r="F20" s="88"/>
      <c r="G20" s="88"/>
      <c r="H20" s="89"/>
      <c r="I20" s="90"/>
      <c r="J20" s="135">
        <f ca="1">SUM(J19:J20)</f>
        <v>0</v>
      </c>
      <c r="K20" s="84"/>
      <c r="L20" s="92"/>
      <c r="M20" s="10"/>
      <c r="N20" s="10"/>
      <c r="O20" s="92"/>
      <c r="P20" s="41"/>
    </row>
    <row r="21" spans="1:16" ht="36" customHeight="1" x14ac:dyDescent="0.65">
      <c r="A21" s="69" t="s">
        <v>38</v>
      </c>
      <c r="B21" s="151"/>
      <c r="C21" s="138" t="s">
        <v>39</v>
      </c>
      <c r="D21" s="70"/>
      <c r="E21" s="71"/>
      <c r="F21" s="71"/>
      <c r="G21" s="65"/>
      <c r="H21" s="80"/>
      <c r="I21" s="106"/>
      <c r="J21" s="67"/>
      <c r="K21" s="76"/>
      <c r="L21" s="100"/>
      <c r="M21" s="4"/>
      <c r="N21" s="75"/>
      <c r="O21" s="74"/>
      <c r="P21" s="9"/>
    </row>
    <row r="22" spans="1:16" ht="36" customHeight="1" x14ac:dyDescent="0.65">
      <c r="A22" s="84">
        <v>1</v>
      </c>
      <c r="B22" s="174"/>
      <c r="C22" s="126" t="s">
        <v>323</v>
      </c>
      <c r="D22" s="87"/>
      <c r="E22" s="104" t="s">
        <v>36</v>
      </c>
      <c r="F22" s="88"/>
      <c r="G22" s="88">
        <v>5</v>
      </c>
      <c r="H22" s="89">
        <v>45269</v>
      </c>
      <c r="I22" s="90" t="s">
        <v>122</v>
      </c>
      <c r="J22" s="91">
        <v>30600</v>
      </c>
      <c r="K22" s="84" t="s">
        <v>29</v>
      </c>
      <c r="L22" s="92" t="s">
        <v>324</v>
      </c>
      <c r="M22" s="10"/>
      <c r="N22" s="10"/>
      <c r="O22" s="92"/>
      <c r="P22" s="41"/>
    </row>
    <row r="23" spans="1:16" ht="36" customHeight="1" x14ac:dyDescent="0.65">
      <c r="A23" s="84">
        <v>2</v>
      </c>
      <c r="B23" s="174"/>
      <c r="C23" s="126" t="s">
        <v>148</v>
      </c>
      <c r="D23" s="87"/>
      <c r="E23" s="104" t="s">
        <v>144</v>
      </c>
      <c r="F23" s="88"/>
      <c r="G23" s="88" t="s">
        <v>125</v>
      </c>
      <c r="H23" s="89">
        <v>45272</v>
      </c>
      <c r="I23" s="90" t="s">
        <v>149</v>
      </c>
      <c r="J23" s="91">
        <v>9000</v>
      </c>
      <c r="K23" s="84" t="s">
        <v>29</v>
      </c>
      <c r="L23" s="92" t="s">
        <v>146</v>
      </c>
      <c r="M23" s="10"/>
      <c r="N23" s="10"/>
      <c r="O23" s="92"/>
      <c r="P23" s="41"/>
    </row>
    <row r="24" spans="1:16" ht="36" customHeight="1" x14ac:dyDescent="0.65">
      <c r="A24" s="84">
        <v>3</v>
      </c>
      <c r="B24" s="174"/>
      <c r="C24" s="126" t="s">
        <v>196</v>
      </c>
      <c r="D24" s="87"/>
      <c r="E24" s="104" t="s">
        <v>44</v>
      </c>
      <c r="F24" s="88"/>
      <c r="G24" s="88"/>
      <c r="H24" s="89">
        <v>45272</v>
      </c>
      <c r="I24" s="90" t="s">
        <v>197</v>
      </c>
      <c r="J24" s="91">
        <v>15600</v>
      </c>
      <c r="K24" s="84" t="s">
        <v>29</v>
      </c>
      <c r="L24" s="92" t="s">
        <v>198</v>
      </c>
      <c r="M24" s="10"/>
      <c r="N24" s="10"/>
      <c r="O24" s="92"/>
      <c r="P24" s="41"/>
    </row>
    <row r="25" spans="1:16" ht="36" customHeight="1" x14ac:dyDescent="0.65">
      <c r="A25" s="84">
        <v>4</v>
      </c>
      <c r="B25" s="174" t="s">
        <v>103</v>
      </c>
      <c r="C25" s="126" t="s">
        <v>192</v>
      </c>
      <c r="D25" s="87"/>
      <c r="E25" s="104" t="s">
        <v>36</v>
      </c>
      <c r="F25" s="88"/>
      <c r="G25" s="88"/>
      <c r="H25" s="89">
        <v>45272</v>
      </c>
      <c r="I25" s="90" t="s">
        <v>193</v>
      </c>
      <c r="J25" s="91">
        <v>25500</v>
      </c>
      <c r="K25" s="84" t="s">
        <v>29</v>
      </c>
      <c r="L25" s="193" t="s">
        <v>194</v>
      </c>
      <c r="M25" s="10"/>
      <c r="N25" s="10"/>
      <c r="O25" s="92"/>
      <c r="P25" s="41"/>
    </row>
    <row r="26" spans="1:16" ht="36" customHeight="1" x14ac:dyDescent="0.75">
      <c r="A26" s="84"/>
      <c r="B26" s="93"/>
      <c r="C26" s="128"/>
      <c r="D26" s="87"/>
      <c r="E26" s="1" t="s">
        <v>18</v>
      </c>
      <c r="F26" s="95"/>
      <c r="G26" s="88"/>
      <c r="H26" s="107"/>
      <c r="I26" s="1"/>
      <c r="J26" s="135">
        <f>SUM(J22:J25)</f>
        <v>80700</v>
      </c>
      <c r="K26" s="84"/>
      <c r="L26" s="10" t="s">
        <v>18</v>
      </c>
      <c r="M26" s="105"/>
      <c r="N26" s="10"/>
      <c r="P26" s="9"/>
    </row>
    <row r="27" spans="1:16" ht="36" customHeight="1" x14ac:dyDescent="0.65">
      <c r="A27" s="71" t="s">
        <v>40</v>
      </c>
      <c r="B27" s="151"/>
      <c r="C27" s="129" t="s">
        <v>41</v>
      </c>
      <c r="D27" s="70"/>
      <c r="E27" s="74"/>
      <c r="F27" s="108"/>
      <c r="G27" s="109"/>
      <c r="H27" s="80"/>
      <c r="I27" s="74"/>
      <c r="J27" s="75"/>
      <c r="K27" s="71"/>
      <c r="L27" s="110"/>
      <c r="M27" s="71"/>
      <c r="N27" s="71"/>
      <c r="O27" s="74"/>
    </row>
    <row r="28" spans="1:16" ht="25.95" customHeight="1" x14ac:dyDescent="0.65">
      <c r="A28" s="84"/>
      <c r="B28" s="85"/>
      <c r="C28" s="126" t="s">
        <v>33</v>
      </c>
      <c r="D28" s="87"/>
      <c r="E28" s="104"/>
      <c r="F28" s="88"/>
      <c r="G28" s="88"/>
      <c r="H28" s="89"/>
      <c r="I28" s="90"/>
      <c r="J28" s="91"/>
      <c r="K28" s="84"/>
      <c r="L28" s="92"/>
      <c r="M28" s="152"/>
      <c r="N28" s="152"/>
      <c r="O28" s="92"/>
      <c r="P28" s="41"/>
    </row>
    <row r="29" spans="1:16" ht="36" customHeight="1" x14ac:dyDescent="0.65">
      <c r="A29" s="69" t="s">
        <v>42</v>
      </c>
      <c r="B29" s="151"/>
      <c r="C29" s="129" t="s">
        <v>43</v>
      </c>
      <c r="D29" s="70"/>
      <c r="E29" s="74"/>
      <c r="F29" s="71"/>
      <c r="G29" s="65"/>
      <c r="H29" s="80"/>
      <c r="I29" s="106"/>
      <c r="J29" s="67"/>
      <c r="K29" s="76"/>
      <c r="L29" s="100"/>
      <c r="M29" s="4"/>
      <c r="N29" s="75"/>
      <c r="O29" s="74"/>
      <c r="P29" s="9"/>
    </row>
    <row r="30" spans="1:16" ht="36" customHeight="1" x14ac:dyDescent="0.65">
      <c r="A30" s="84">
        <v>1</v>
      </c>
      <c r="B30" s="68"/>
      <c r="C30" s="126" t="s">
        <v>273</v>
      </c>
      <c r="D30" s="87"/>
      <c r="E30" s="104" t="s">
        <v>44</v>
      </c>
      <c r="F30" s="231" t="s">
        <v>336</v>
      </c>
      <c r="G30" s="88">
        <v>16.05</v>
      </c>
      <c r="H30" s="89">
        <v>45259</v>
      </c>
      <c r="I30" s="90" t="s">
        <v>162</v>
      </c>
      <c r="J30" s="91">
        <v>34300</v>
      </c>
      <c r="K30" s="84" t="s">
        <v>29</v>
      </c>
      <c r="L30" s="92" t="s">
        <v>285</v>
      </c>
      <c r="M30" s="10"/>
      <c r="N30" s="10"/>
      <c r="O30" s="105"/>
      <c r="P30" s="41"/>
    </row>
    <row r="31" spans="1:16" ht="36" customHeight="1" x14ac:dyDescent="0.65">
      <c r="A31" s="84">
        <v>2</v>
      </c>
      <c r="B31" s="68"/>
      <c r="C31" s="126" t="s">
        <v>223</v>
      </c>
      <c r="D31" s="87"/>
      <c r="E31" s="104" t="s">
        <v>46</v>
      </c>
      <c r="F31" s="88" t="s">
        <v>37</v>
      </c>
      <c r="G31" s="88">
        <v>13.34</v>
      </c>
      <c r="H31" s="89">
        <v>45263</v>
      </c>
      <c r="I31" s="90" t="s">
        <v>122</v>
      </c>
      <c r="J31" s="91">
        <v>33000</v>
      </c>
      <c r="K31" s="84" t="s">
        <v>29</v>
      </c>
      <c r="L31" s="92" t="s">
        <v>169</v>
      </c>
      <c r="M31" s="10"/>
      <c r="N31" s="10"/>
      <c r="O31" s="105"/>
      <c r="P31" s="41"/>
    </row>
    <row r="32" spans="1:16" s="8" customFormat="1" ht="36" customHeight="1" thickBot="1" x14ac:dyDescent="0.7">
      <c r="A32" s="84"/>
      <c r="B32" s="93"/>
      <c r="C32" s="126"/>
      <c r="D32" s="87"/>
      <c r="E32" s="101"/>
      <c r="F32" s="95"/>
      <c r="G32" s="96"/>
      <c r="H32" s="97"/>
      <c r="I32" s="6"/>
      <c r="J32" s="7">
        <f>SUM(J30:J31)</f>
        <v>67300</v>
      </c>
      <c r="K32" s="84"/>
      <c r="L32" s="10"/>
      <c r="M32" s="84"/>
      <c r="N32" s="84"/>
      <c r="O32" s="94" t="s">
        <v>18</v>
      </c>
    </row>
    <row r="33" spans="1:16" ht="36" customHeight="1" thickTop="1" x14ac:dyDescent="0.65">
      <c r="A33" s="71" t="s">
        <v>47</v>
      </c>
      <c r="B33" s="151"/>
      <c r="C33" s="140" t="s">
        <v>48</v>
      </c>
      <c r="D33" s="58"/>
      <c r="E33" s="74"/>
      <c r="F33" s="71"/>
      <c r="G33" s="71"/>
      <c r="H33" s="71"/>
      <c r="I33" s="80" t="s">
        <v>49</v>
      </c>
      <c r="J33" s="75"/>
      <c r="K33" s="71"/>
      <c r="L33" s="74"/>
      <c r="M33" s="71"/>
      <c r="N33" s="71"/>
      <c r="O33" s="74"/>
    </row>
    <row r="34" spans="1:16" ht="36" customHeight="1" x14ac:dyDescent="0.65">
      <c r="A34" s="84">
        <v>1</v>
      </c>
      <c r="B34" s="166"/>
      <c r="C34" s="126" t="s">
        <v>153</v>
      </c>
      <c r="D34" s="87"/>
      <c r="E34" s="104" t="s">
        <v>36</v>
      </c>
      <c r="F34" s="88"/>
      <c r="G34" s="88" t="s">
        <v>136</v>
      </c>
      <c r="H34" s="89">
        <v>45269</v>
      </c>
      <c r="I34" s="90" t="s">
        <v>130</v>
      </c>
      <c r="J34" s="91">
        <v>27990</v>
      </c>
      <c r="K34" s="84" t="s">
        <v>29</v>
      </c>
      <c r="L34" s="92" t="s">
        <v>154</v>
      </c>
      <c r="M34" s="10"/>
      <c r="N34" s="10"/>
      <c r="O34" s="105"/>
      <c r="P34" s="41"/>
    </row>
    <row r="35" spans="1:16" ht="36" customHeight="1" x14ac:dyDescent="0.65">
      <c r="A35" s="84">
        <v>2</v>
      </c>
      <c r="B35" s="174"/>
      <c r="C35" s="126" t="s">
        <v>240</v>
      </c>
      <c r="D35" s="87"/>
      <c r="E35" s="104" t="s">
        <v>126</v>
      </c>
      <c r="F35" s="88"/>
      <c r="G35" s="88"/>
      <c r="H35" s="89">
        <v>9</v>
      </c>
      <c r="I35" s="90" t="s">
        <v>140</v>
      </c>
      <c r="J35" s="91">
        <v>7000</v>
      </c>
      <c r="K35" s="84" t="s">
        <v>29</v>
      </c>
      <c r="L35" s="92" t="s">
        <v>241</v>
      </c>
      <c r="M35" s="10"/>
      <c r="N35" s="10"/>
      <c r="O35" s="105"/>
      <c r="P35" s="41"/>
    </row>
    <row r="36" spans="1:16" ht="36" customHeight="1" x14ac:dyDescent="0.65">
      <c r="A36" s="84">
        <v>3</v>
      </c>
      <c r="B36" s="166"/>
      <c r="C36" s="126" t="s">
        <v>255</v>
      </c>
      <c r="D36" s="87"/>
      <c r="E36" s="104" t="s">
        <v>46</v>
      </c>
      <c r="F36" s="88"/>
      <c r="G36" s="88"/>
      <c r="H36" s="89">
        <v>45270</v>
      </c>
      <c r="I36" s="90" t="s">
        <v>175</v>
      </c>
      <c r="J36" s="91">
        <v>35000</v>
      </c>
      <c r="K36" s="84" t="s">
        <v>29</v>
      </c>
      <c r="L36" s="92" t="s">
        <v>256</v>
      </c>
      <c r="M36" s="10"/>
      <c r="N36" s="10"/>
      <c r="O36" s="105"/>
      <c r="P36" s="41"/>
    </row>
    <row r="37" spans="1:16" ht="36" customHeight="1" x14ac:dyDescent="0.65">
      <c r="A37" s="84">
        <v>4</v>
      </c>
      <c r="B37" s="166"/>
      <c r="C37" s="126" t="s">
        <v>215</v>
      </c>
      <c r="D37" s="87">
        <v>11.6</v>
      </c>
      <c r="E37" s="104" t="s">
        <v>46</v>
      </c>
      <c r="F37" s="88"/>
      <c r="G37" s="88" t="s">
        <v>125</v>
      </c>
      <c r="H37" s="89">
        <v>45274</v>
      </c>
      <c r="I37" s="90" t="s">
        <v>116</v>
      </c>
      <c r="J37" s="91">
        <v>48358</v>
      </c>
      <c r="K37" s="84" t="s">
        <v>29</v>
      </c>
      <c r="L37" s="92" t="s">
        <v>216</v>
      </c>
      <c r="M37" s="10"/>
      <c r="N37" s="10"/>
      <c r="O37" s="105"/>
      <c r="P37" s="41"/>
    </row>
    <row r="38" spans="1:16" ht="36" customHeight="1" x14ac:dyDescent="0.65">
      <c r="A38" s="84">
        <v>5</v>
      </c>
      <c r="B38" s="166"/>
      <c r="C38" s="126" t="s">
        <v>205</v>
      </c>
      <c r="D38" s="87">
        <v>11.1</v>
      </c>
      <c r="E38" s="104" t="s">
        <v>126</v>
      </c>
      <c r="F38" s="88"/>
      <c r="G38" s="88" t="s">
        <v>125</v>
      </c>
      <c r="H38" s="89">
        <v>45274</v>
      </c>
      <c r="I38" s="90" t="s">
        <v>116</v>
      </c>
      <c r="J38" s="91">
        <v>38000</v>
      </c>
      <c r="K38" s="84" t="s">
        <v>29</v>
      </c>
      <c r="L38" s="92" t="s">
        <v>152</v>
      </c>
      <c r="M38" s="10"/>
      <c r="N38" s="10"/>
      <c r="O38" s="105"/>
      <c r="P38" s="41"/>
    </row>
    <row r="39" spans="1:16" s="11" customFormat="1" ht="36" customHeight="1" thickBot="1" x14ac:dyDescent="0.7">
      <c r="A39" s="84"/>
      <c r="B39" s="93"/>
      <c r="C39" s="126"/>
      <c r="D39" s="87"/>
      <c r="E39" s="101" t="s">
        <v>50</v>
      </c>
      <c r="F39" s="95"/>
      <c r="G39" s="96"/>
      <c r="H39" s="97"/>
      <c r="I39" s="6"/>
      <c r="J39" s="7">
        <f>SUM(J34:J38)</f>
        <v>156348</v>
      </c>
      <c r="K39" s="84"/>
      <c r="L39" s="10"/>
      <c r="M39" s="112"/>
      <c r="N39" s="84"/>
      <c r="O39" s="94"/>
    </row>
    <row r="40" spans="1:16" ht="36" customHeight="1" thickTop="1" x14ac:dyDescent="0.65">
      <c r="A40" s="69" t="s">
        <v>51</v>
      </c>
      <c r="B40" s="151"/>
      <c r="C40" s="138" t="s">
        <v>52</v>
      </c>
      <c r="D40" s="70"/>
      <c r="E40" s="74"/>
      <c r="F40" s="71"/>
      <c r="G40" s="65"/>
      <c r="H40" s="80"/>
      <c r="I40" s="74"/>
      <c r="J40" s="75"/>
      <c r="K40" s="76"/>
      <c r="L40" s="110"/>
      <c r="M40" s="71"/>
      <c r="N40" s="71"/>
      <c r="O40" s="74"/>
    </row>
    <row r="41" spans="1:16" ht="36" customHeight="1" x14ac:dyDescent="0.65">
      <c r="A41" s="84">
        <v>1</v>
      </c>
      <c r="B41" s="68"/>
      <c r="C41" s="126" t="s">
        <v>322</v>
      </c>
      <c r="D41" s="87"/>
      <c r="E41" s="104" t="s">
        <v>132</v>
      </c>
      <c r="F41" s="88" t="s">
        <v>37</v>
      </c>
      <c r="G41" s="88">
        <v>9.32</v>
      </c>
      <c r="H41" s="89">
        <v>45266</v>
      </c>
      <c r="I41" s="90" t="s">
        <v>147</v>
      </c>
      <c r="J41" s="91">
        <v>76518</v>
      </c>
      <c r="K41" s="84" t="s">
        <v>29</v>
      </c>
      <c r="L41" s="92" t="s">
        <v>372</v>
      </c>
      <c r="M41" s="10"/>
      <c r="N41" s="10"/>
      <c r="O41" s="105"/>
      <c r="P41" s="41"/>
    </row>
    <row r="42" spans="1:16" ht="36" customHeight="1" x14ac:dyDescent="0.65">
      <c r="A42" s="84">
        <v>2</v>
      </c>
      <c r="B42" s="68"/>
      <c r="C42" s="126" t="s">
        <v>225</v>
      </c>
      <c r="D42" s="87"/>
      <c r="E42" s="104" t="s">
        <v>172</v>
      </c>
      <c r="F42" s="88"/>
      <c r="G42" s="88" t="s">
        <v>136</v>
      </c>
      <c r="H42" s="89">
        <v>45271</v>
      </c>
      <c r="I42" s="90" t="s">
        <v>45</v>
      </c>
      <c r="J42" s="91">
        <v>31465</v>
      </c>
      <c r="K42" s="84" t="s">
        <v>29</v>
      </c>
      <c r="L42" s="92" t="s">
        <v>279</v>
      </c>
      <c r="M42" s="10"/>
      <c r="N42" s="10"/>
      <c r="O42" s="105"/>
      <c r="P42" s="41"/>
    </row>
    <row r="43" spans="1:16" ht="36" customHeight="1" x14ac:dyDescent="0.65">
      <c r="A43" s="84">
        <v>3</v>
      </c>
      <c r="B43" s="68"/>
      <c r="C43" s="126" t="s">
        <v>276</v>
      </c>
      <c r="D43" s="87"/>
      <c r="E43" s="104" t="s">
        <v>36</v>
      </c>
      <c r="F43" s="88"/>
      <c r="G43" s="88"/>
      <c r="H43" s="89">
        <v>45272</v>
      </c>
      <c r="I43" s="90" t="s">
        <v>138</v>
      </c>
      <c r="J43" s="91">
        <v>36000</v>
      </c>
      <c r="K43" s="84" t="s">
        <v>29</v>
      </c>
      <c r="L43" s="92" t="s">
        <v>288</v>
      </c>
      <c r="M43" s="10"/>
      <c r="N43" s="10"/>
      <c r="O43" s="105"/>
      <c r="P43" s="41"/>
    </row>
    <row r="44" spans="1:16" ht="36" customHeight="1" x14ac:dyDescent="0.65">
      <c r="A44" s="84">
        <v>4</v>
      </c>
      <c r="B44" s="68"/>
      <c r="C44" s="126" t="s">
        <v>305</v>
      </c>
      <c r="D44" s="87"/>
      <c r="E44" s="104" t="s">
        <v>132</v>
      </c>
      <c r="F44" s="88"/>
      <c r="G44" s="88"/>
      <c r="H44" s="89">
        <v>45273</v>
      </c>
      <c r="I44" s="90" t="s">
        <v>306</v>
      </c>
      <c r="J44" s="91">
        <v>83150</v>
      </c>
      <c r="K44" s="84" t="s">
        <v>29</v>
      </c>
      <c r="L44" s="92" t="s">
        <v>307</v>
      </c>
      <c r="M44" s="10"/>
      <c r="N44" s="10"/>
      <c r="O44" s="105"/>
      <c r="P44" s="41"/>
    </row>
    <row r="45" spans="1:16" ht="36" customHeight="1" x14ac:dyDescent="0.65">
      <c r="A45" s="84">
        <v>5</v>
      </c>
      <c r="B45" s="68"/>
      <c r="C45" s="126" t="s">
        <v>178</v>
      </c>
      <c r="D45" s="87"/>
      <c r="E45" s="104" t="s">
        <v>46</v>
      </c>
      <c r="F45" s="88"/>
      <c r="G45" s="88"/>
      <c r="H45" s="89">
        <v>45274</v>
      </c>
      <c r="I45" s="90" t="s">
        <v>147</v>
      </c>
      <c r="J45" s="91">
        <v>40806</v>
      </c>
      <c r="K45" s="84" t="s">
        <v>29</v>
      </c>
      <c r="L45" s="92" t="s">
        <v>179</v>
      </c>
      <c r="M45" s="10"/>
      <c r="N45" s="10"/>
      <c r="O45" s="105"/>
      <c r="P45" s="41"/>
    </row>
    <row r="46" spans="1:16" ht="36" customHeight="1" x14ac:dyDescent="0.65">
      <c r="A46" s="84">
        <v>6</v>
      </c>
      <c r="B46" s="68"/>
      <c r="C46" s="126" t="s">
        <v>200</v>
      </c>
      <c r="D46" s="87"/>
      <c r="E46" s="104" t="s">
        <v>46</v>
      </c>
      <c r="F46" s="88"/>
      <c r="G46" s="88"/>
      <c r="H46" s="89">
        <v>45275</v>
      </c>
      <c r="I46" s="90" t="s">
        <v>138</v>
      </c>
      <c r="J46" s="91">
        <v>32216</v>
      </c>
      <c r="K46" s="84" t="s">
        <v>29</v>
      </c>
      <c r="L46" s="92" t="s">
        <v>201</v>
      </c>
      <c r="M46" s="10"/>
      <c r="N46" s="10"/>
      <c r="O46" s="105"/>
      <c r="P46" s="41"/>
    </row>
    <row r="47" spans="1:16" ht="36" customHeight="1" x14ac:dyDescent="0.65">
      <c r="A47" s="84">
        <v>7</v>
      </c>
      <c r="B47" s="166"/>
      <c r="C47" s="126" t="s">
        <v>366</v>
      </c>
      <c r="D47" s="87"/>
      <c r="E47" s="104" t="s">
        <v>180</v>
      </c>
      <c r="F47" s="88"/>
      <c r="G47" s="88"/>
      <c r="H47" s="89">
        <v>45276</v>
      </c>
      <c r="I47" s="90" t="s">
        <v>45</v>
      </c>
      <c r="J47" s="91">
        <v>31500</v>
      </c>
      <c r="K47" s="84" t="s">
        <v>29</v>
      </c>
      <c r="L47" s="92" t="s">
        <v>367</v>
      </c>
      <c r="M47" s="10"/>
      <c r="N47" s="10"/>
      <c r="O47" s="105"/>
      <c r="P47" s="41"/>
    </row>
    <row r="48" spans="1:16" ht="36" customHeight="1" x14ac:dyDescent="0.65">
      <c r="A48" s="84">
        <v>8</v>
      </c>
      <c r="B48" s="68"/>
      <c r="C48" s="126" t="s">
        <v>298</v>
      </c>
      <c r="D48" s="87"/>
      <c r="E48" s="104" t="s">
        <v>46</v>
      </c>
      <c r="F48" s="88"/>
      <c r="G48" s="88"/>
      <c r="H48" s="89">
        <v>45277</v>
      </c>
      <c r="I48" s="90" t="s">
        <v>299</v>
      </c>
      <c r="J48" s="91">
        <v>18000</v>
      </c>
      <c r="K48" s="84" t="s">
        <v>29</v>
      </c>
      <c r="L48" s="92" t="s">
        <v>300</v>
      </c>
      <c r="M48" s="10"/>
      <c r="N48" s="10"/>
      <c r="O48" s="105"/>
      <c r="P48" s="41"/>
    </row>
    <row r="49" spans="1:16" ht="36" customHeight="1" x14ac:dyDescent="0.65">
      <c r="A49" s="84">
        <v>9</v>
      </c>
      <c r="B49" s="68"/>
      <c r="C49" s="126" t="s">
        <v>195</v>
      </c>
      <c r="D49" s="87"/>
      <c r="E49" s="104" t="s">
        <v>46</v>
      </c>
      <c r="F49" s="88"/>
      <c r="G49" s="88"/>
      <c r="H49" s="89">
        <v>45280</v>
      </c>
      <c r="I49" s="90" t="s">
        <v>45</v>
      </c>
      <c r="J49" s="91">
        <v>26250</v>
      </c>
      <c r="K49" s="84" t="s">
        <v>29</v>
      </c>
      <c r="L49" s="92" t="s">
        <v>284</v>
      </c>
      <c r="M49" s="10"/>
      <c r="N49" s="10"/>
      <c r="O49" s="105"/>
      <c r="P49" s="41"/>
    </row>
    <row r="50" spans="1:16" ht="36" customHeight="1" thickBot="1" x14ac:dyDescent="0.7">
      <c r="A50" s="84"/>
      <c r="B50" s="84"/>
      <c r="C50" s="130"/>
      <c r="D50" s="87"/>
      <c r="E50" s="5"/>
      <c r="F50" s="84"/>
      <c r="G50" s="88"/>
      <c r="I50" s="90"/>
      <c r="J50" s="7">
        <f>SUM(J41:J48)</f>
        <v>349655</v>
      </c>
      <c r="K50" s="84"/>
      <c r="L50" s="10"/>
      <c r="M50" s="152"/>
      <c r="N50" s="152"/>
    </row>
    <row r="51" spans="1:16" s="46" customFormat="1" ht="36" customHeight="1" thickTop="1" x14ac:dyDescent="0.65">
      <c r="A51" s="149" t="s">
        <v>53</v>
      </c>
      <c r="B51" s="151"/>
      <c r="C51" s="141" t="s">
        <v>39</v>
      </c>
      <c r="D51" s="70"/>
      <c r="E51" s="64"/>
      <c r="F51" s="150"/>
      <c r="G51" s="114"/>
      <c r="H51" s="80"/>
      <c r="I51" s="98"/>
      <c r="J51" s="67"/>
      <c r="K51" s="149"/>
      <c r="L51" s="98"/>
      <c r="M51" s="149"/>
      <c r="N51" s="149"/>
      <c r="O51" s="74"/>
    </row>
    <row r="52" spans="1:16" ht="36" customHeight="1" x14ac:dyDescent="0.65">
      <c r="A52" s="84">
        <v>1</v>
      </c>
      <c r="B52" s="166"/>
      <c r="C52" s="126" t="s">
        <v>236</v>
      </c>
      <c r="D52" s="87"/>
      <c r="E52" s="104" t="s">
        <v>36</v>
      </c>
      <c r="F52" s="88" t="s">
        <v>37</v>
      </c>
      <c r="G52" s="88">
        <v>0.47</v>
      </c>
      <c r="H52" s="89">
        <v>45267</v>
      </c>
      <c r="I52" s="90" t="s">
        <v>212</v>
      </c>
      <c r="J52" s="91">
        <v>168153</v>
      </c>
      <c r="K52" s="84" t="s">
        <v>29</v>
      </c>
      <c r="L52" s="92" t="s">
        <v>213</v>
      </c>
      <c r="M52" s="10"/>
      <c r="N52" s="10"/>
      <c r="O52" s="105"/>
      <c r="P52" s="41"/>
    </row>
    <row r="53" spans="1:16" ht="36" customHeight="1" x14ac:dyDescent="0.65">
      <c r="A53" s="84">
        <v>2</v>
      </c>
      <c r="B53" s="136"/>
      <c r="C53" s="126" t="s">
        <v>199</v>
      </c>
      <c r="D53" s="87"/>
      <c r="E53" s="104" t="s">
        <v>159</v>
      </c>
      <c r="F53" s="120"/>
      <c r="G53" s="88">
        <v>8</v>
      </c>
      <c r="H53" s="89">
        <v>45267</v>
      </c>
      <c r="I53" s="90" t="s">
        <v>140</v>
      </c>
      <c r="J53" s="91">
        <v>12500</v>
      </c>
      <c r="K53" s="84" t="s">
        <v>29</v>
      </c>
      <c r="L53" s="92" t="s">
        <v>150</v>
      </c>
      <c r="M53" s="10"/>
      <c r="N53" s="10"/>
      <c r="O53" s="105"/>
      <c r="P53" s="41"/>
    </row>
    <row r="54" spans="1:16" ht="36" customHeight="1" x14ac:dyDescent="0.65">
      <c r="A54" s="84">
        <v>3</v>
      </c>
      <c r="B54" s="166"/>
      <c r="C54" s="126" t="s">
        <v>238</v>
      </c>
      <c r="D54" s="87"/>
      <c r="E54" s="104" t="s">
        <v>46</v>
      </c>
      <c r="F54" s="88"/>
      <c r="G54" s="88">
        <v>15</v>
      </c>
      <c r="H54" s="89">
        <v>45268</v>
      </c>
      <c r="I54" s="90" t="s">
        <v>211</v>
      </c>
      <c r="J54" s="91">
        <v>8000</v>
      </c>
      <c r="K54" s="84" t="s">
        <v>29</v>
      </c>
      <c r="L54" s="92" t="s">
        <v>239</v>
      </c>
      <c r="M54" s="10"/>
      <c r="N54" s="10"/>
      <c r="O54" s="105"/>
      <c r="P54" s="41"/>
    </row>
    <row r="55" spans="1:16" ht="36" customHeight="1" x14ac:dyDescent="0.65">
      <c r="A55" s="84">
        <v>4</v>
      </c>
      <c r="B55" s="166"/>
      <c r="C55" s="126" t="s">
        <v>217</v>
      </c>
      <c r="D55" s="87"/>
      <c r="E55" s="104" t="s">
        <v>180</v>
      </c>
      <c r="F55" s="88"/>
      <c r="G55" s="88"/>
      <c r="H55" s="89">
        <v>45268</v>
      </c>
      <c r="I55" s="90" t="s">
        <v>218</v>
      </c>
      <c r="J55" s="91">
        <v>30000</v>
      </c>
      <c r="K55" s="84" t="s">
        <v>29</v>
      </c>
      <c r="L55" s="92" t="s">
        <v>121</v>
      </c>
      <c r="M55" s="10"/>
      <c r="N55" s="10"/>
      <c r="O55" s="105"/>
      <c r="P55" s="41"/>
    </row>
    <row r="56" spans="1:16" ht="36" customHeight="1" x14ac:dyDescent="0.65">
      <c r="A56" s="84">
        <v>5</v>
      </c>
      <c r="B56" s="166"/>
      <c r="C56" s="126" t="s">
        <v>164</v>
      </c>
      <c r="D56" s="87"/>
      <c r="E56" s="104" t="s">
        <v>132</v>
      </c>
      <c r="F56" s="88"/>
      <c r="G56" s="88">
        <v>16</v>
      </c>
      <c r="H56" s="89">
        <v>45269</v>
      </c>
      <c r="I56" s="90" t="s">
        <v>130</v>
      </c>
      <c r="J56" s="91">
        <v>25000</v>
      </c>
      <c r="K56" s="84" t="s">
        <v>29</v>
      </c>
      <c r="L56" s="92" t="s">
        <v>121</v>
      </c>
      <c r="M56" s="10"/>
      <c r="N56" s="10"/>
      <c r="O56" s="105"/>
      <c r="P56" s="41"/>
    </row>
    <row r="57" spans="1:16" ht="36" customHeight="1" x14ac:dyDescent="0.65">
      <c r="A57" s="84">
        <v>6</v>
      </c>
      <c r="B57" s="166"/>
      <c r="C57" s="126" t="s">
        <v>291</v>
      </c>
      <c r="D57" s="87"/>
      <c r="E57" s="104" t="s">
        <v>292</v>
      </c>
      <c r="F57" s="88"/>
      <c r="G57" s="88" t="s">
        <v>136</v>
      </c>
      <c r="H57" s="89">
        <v>45269</v>
      </c>
      <c r="I57" s="90" t="s">
        <v>293</v>
      </c>
      <c r="J57" s="91">
        <v>25000</v>
      </c>
      <c r="K57" s="84" t="s">
        <v>29</v>
      </c>
      <c r="L57" s="92" t="s">
        <v>341</v>
      </c>
      <c r="M57" s="10"/>
      <c r="N57" s="10"/>
      <c r="O57" s="105"/>
      <c r="P57" s="41"/>
    </row>
    <row r="58" spans="1:16" ht="36" customHeight="1" x14ac:dyDescent="0.65">
      <c r="A58" s="84">
        <v>7</v>
      </c>
      <c r="B58" s="166"/>
      <c r="C58" s="126" t="s">
        <v>206</v>
      </c>
      <c r="D58" s="87"/>
      <c r="E58" s="104" t="s">
        <v>163</v>
      </c>
      <c r="F58" s="88"/>
      <c r="G58" s="88"/>
      <c r="H58" s="89">
        <v>45269</v>
      </c>
      <c r="I58" s="90" t="s">
        <v>45</v>
      </c>
      <c r="J58" s="91">
        <v>4000</v>
      </c>
      <c r="K58" s="84" t="s">
        <v>29</v>
      </c>
      <c r="L58" s="92" t="s">
        <v>207</v>
      </c>
      <c r="M58" s="10"/>
      <c r="N58" s="10"/>
      <c r="O58" s="105"/>
      <c r="P58" s="41"/>
    </row>
    <row r="59" spans="1:16" ht="36" customHeight="1" x14ac:dyDescent="0.65">
      <c r="A59" s="84">
        <v>8</v>
      </c>
      <c r="B59" s="166"/>
      <c r="C59" s="126" t="s">
        <v>232</v>
      </c>
      <c r="D59" s="87"/>
      <c r="E59" s="104" t="s">
        <v>46</v>
      </c>
      <c r="F59" s="88"/>
      <c r="G59" s="88" t="s">
        <v>125</v>
      </c>
      <c r="H59" s="89">
        <v>45273</v>
      </c>
      <c r="I59" s="90" t="s">
        <v>233</v>
      </c>
      <c r="J59" s="91">
        <v>31414</v>
      </c>
      <c r="K59" s="84" t="s">
        <v>29</v>
      </c>
      <c r="L59" s="92" t="s">
        <v>121</v>
      </c>
      <c r="M59" s="10"/>
      <c r="N59" s="10"/>
      <c r="O59" s="105"/>
      <c r="P59" s="41"/>
    </row>
    <row r="60" spans="1:16" ht="36" customHeight="1" x14ac:dyDescent="0.65">
      <c r="A60" s="84">
        <v>9</v>
      </c>
      <c r="B60" s="166"/>
      <c r="C60" s="126" t="s">
        <v>174</v>
      </c>
      <c r="D60" s="87"/>
      <c r="E60" s="104" t="s">
        <v>132</v>
      </c>
      <c r="F60" s="88"/>
      <c r="G60" s="88">
        <v>8</v>
      </c>
      <c r="H60" s="89">
        <v>45274</v>
      </c>
      <c r="I60" s="90" t="s">
        <v>130</v>
      </c>
      <c r="J60" s="91">
        <v>27715</v>
      </c>
      <c r="K60" s="84" t="s">
        <v>29</v>
      </c>
      <c r="L60" s="92" t="s">
        <v>121</v>
      </c>
      <c r="M60" s="10"/>
      <c r="N60" s="10"/>
      <c r="O60" s="105"/>
      <c r="P60" s="41"/>
    </row>
    <row r="61" spans="1:16" ht="36" customHeight="1" x14ac:dyDescent="0.65">
      <c r="A61" s="84">
        <v>10</v>
      </c>
      <c r="B61" s="166"/>
      <c r="C61" s="126" t="s">
        <v>368</v>
      </c>
      <c r="D61" s="87"/>
      <c r="E61" s="104" t="s">
        <v>163</v>
      </c>
      <c r="F61" s="88"/>
      <c r="G61" s="88" t="s">
        <v>125</v>
      </c>
      <c r="H61" s="89">
        <v>45277</v>
      </c>
      <c r="I61" s="90" t="s">
        <v>45</v>
      </c>
      <c r="J61" s="91">
        <v>4250</v>
      </c>
      <c r="K61" s="84" t="s">
        <v>29</v>
      </c>
      <c r="L61" s="92" t="s">
        <v>369</v>
      </c>
      <c r="M61" s="10"/>
      <c r="N61" s="10"/>
      <c r="O61" s="105"/>
      <c r="P61" s="41"/>
    </row>
    <row r="62" spans="1:16" ht="36" customHeight="1" x14ac:dyDescent="0.65">
      <c r="A62" s="84">
        <v>11</v>
      </c>
      <c r="B62" s="166"/>
      <c r="C62" s="126" t="s">
        <v>219</v>
      </c>
      <c r="D62" s="87"/>
      <c r="E62" s="104" t="s">
        <v>46</v>
      </c>
      <c r="F62" s="88"/>
      <c r="G62" s="88"/>
      <c r="H62" s="89">
        <v>45281</v>
      </c>
      <c r="I62" s="90" t="s">
        <v>130</v>
      </c>
      <c r="J62" s="91">
        <v>28000</v>
      </c>
      <c r="K62" s="84" t="s">
        <v>29</v>
      </c>
      <c r="L62" s="92" t="s">
        <v>121</v>
      </c>
      <c r="M62" s="10"/>
      <c r="N62" s="10"/>
      <c r="O62" s="105"/>
      <c r="P62" s="41"/>
    </row>
    <row r="63" spans="1:16" ht="36" customHeight="1" x14ac:dyDescent="0.65">
      <c r="A63" s="84">
        <v>12</v>
      </c>
      <c r="B63" s="166"/>
      <c r="C63" s="126" t="s">
        <v>289</v>
      </c>
      <c r="D63" s="87"/>
      <c r="E63" s="104" t="s">
        <v>46</v>
      </c>
      <c r="F63" s="88"/>
      <c r="G63" s="88">
        <v>12</v>
      </c>
      <c r="H63" s="89">
        <v>45286</v>
      </c>
      <c r="I63" s="90" t="s">
        <v>290</v>
      </c>
      <c r="J63" s="91">
        <v>32425</v>
      </c>
      <c r="K63" s="84" t="s">
        <v>29</v>
      </c>
      <c r="L63" s="92" t="s">
        <v>342</v>
      </c>
      <c r="M63" s="10"/>
      <c r="N63" s="10"/>
      <c r="O63" s="105"/>
      <c r="P63" s="41"/>
    </row>
    <row r="64" spans="1:16" ht="36" customHeight="1" thickBot="1" x14ac:dyDescent="0.7">
      <c r="A64" s="84"/>
      <c r="B64" s="113"/>
      <c r="C64" s="131"/>
      <c r="E64" s="116"/>
      <c r="F64" s="117"/>
      <c r="G64" s="88"/>
      <c r="I64" s="111"/>
      <c r="J64" s="7">
        <f>SUM(J53:J63)</f>
        <v>228304</v>
      </c>
      <c r="K64" s="84"/>
      <c r="L64" s="10"/>
      <c r="M64" s="118"/>
      <c r="N64" s="84"/>
    </row>
    <row r="65" spans="1:16" ht="36" customHeight="1" thickTop="1" x14ac:dyDescent="0.65">
      <c r="A65" s="149" t="s">
        <v>110</v>
      </c>
      <c r="B65" s="151"/>
      <c r="C65" s="140" t="s">
        <v>124</v>
      </c>
      <c r="D65" s="58"/>
      <c r="E65" s="74"/>
      <c r="F65" s="71"/>
      <c r="G65" s="71"/>
      <c r="H65" s="71"/>
      <c r="I65" s="80"/>
      <c r="J65" s="75"/>
      <c r="K65" s="71"/>
      <c r="L65" s="74"/>
      <c r="M65" s="71"/>
      <c r="N65" s="71"/>
      <c r="O65" s="74"/>
    </row>
    <row r="66" spans="1:16" ht="36" customHeight="1" x14ac:dyDescent="0.65">
      <c r="A66" s="84">
        <v>1</v>
      </c>
      <c r="B66" s="85"/>
      <c r="C66" s="126" t="s">
        <v>301</v>
      </c>
      <c r="D66" s="87"/>
      <c r="E66" s="104" t="s">
        <v>302</v>
      </c>
      <c r="F66" s="88"/>
      <c r="G66" s="88">
        <v>16</v>
      </c>
      <c r="H66" s="89">
        <v>45267</v>
      </c>
      <c r="I66" s="90" t="s">
        <v>303</v>
      </c>
      <c r="J66" s="91">
        <v>13300</v>
      </c>
      <c r="K66" s="84" t="s">
        <v>29</v>
      </c>
      <c r="L66" s="92" t="s">
        <v>304</v>
      </c>
      <c r="M66" s="10"/>
      <c r="N66" s="10"/>
      <c r="O66" s="105"/>
      <c r="P66" s="41"/>
    </row>
    <row r="67" spans="1:16" ht="36" customHeight="1" x14ac:dyDescent="0.65">
      <c r="A67" s="84">
        <v>2</v>
      </c>
      <c r="B67" s="85"/>
      <c r="C67" s="126" t="s">
        <v>350</v>
      </c>
      <c r="D67" s="87"/>
      <c r="E67" s="104" t="s">
        <v>46</v>
      </c>
      <c r="F67" s="88"/>
      <c r="G67" s="88">
        <v>23</v>
      </c>
      <c r="H67" s="89">
        <v>45267</v>
      </c>
      <c r="I67" s="90" t="s">
        <v>296</v>
      </c>
      <c r="J67" s="91">
        <v>4500</v>
      </c>
      <c r="K67" s="84" t="s">
        <v>29</v>
      </c>
      <c r="L67" s="92" t="s">
        <v>351</v>
      </c>
      <c r="M67" s="10"/>
      <c r="N67" s="10"/>
      <c r="O67" s="105"/>
      <c r="P67" s="41"/>
    </row>
    <row r="68" spans="1:16" ht="36" customHeight="1" x14ac:dyDescent="0.65">
      <c r="A68" s="84">
        <v>3</v>
      </c>
      <c r="B68" s="85"/>
      <c r="C68" s="126" t="s">
        <v>185</v>
      </c>
      <c r="D68" s="87"/>
      <c r="E68" s="104" t="s">
        <v>44</v>
      </c>
      <c r="F68" s="88"/>
      <c r="G68" s="88" t="s">
        <v>136</v>
      </c>
      <c r="H68" s="89">
        <v>45267</v>
      </c>
      <c r="I68" s="90" t="s">
        <v>141</v>
      </c>
      <c r="J68" s="91">
        <v>5000</v>
      </c>
      <c r="K68" s="84" t="s">
        <v>29</v>
      </c>
      <c r="L68" s="92" t="s">
        <v>186</v>
      </c>
      <c r="M68" s="10"/>
      <c r="N68" s="10"/>
      <c r="O68" s="105"/>
      <c r="P68" s="41"/>
    </row>
    <row r="69" spans="1:16" ht="36" customHeight="1" x14ac:dyDescent="0.65">
      <c r="A69" s="84">
        <v>4</v>
      </c>
      <c r="B69" s="85"/>
      <c r="C69" s="126" t="s">
        <v>294</v>
      </c>
      <c r="D69" s="87"/>
      <c r="E69" s="104" t="s">
        <v>295</v>
      </c>
      <c r="F69" s="88"/>
      <c r="G69" s="88">
        <v>14</v>
      </c>
      <c r="H69" s="89">
        <v>45268</v>
      </c>
      <c r="I69" s="90" t="s">
        <v>340</v>
      </c>
      <c r="J69" s="91">
        <v>12000</v>
      </c>
      <c r="K69" s="84" t="s">
        <v>29</v>
      </c>
      <c r="L69" s="92" t="s">
        <v>297</v>
      </c>
      <c r="M69" s="10"/>
      <c r="N69" s="10"/>
      <c r="O69" s="105"/>
      <c r="P69" s="41"/>
    </row>
    <row r="70" spans="1:16" ht="36" customHeight="1" x14ac:dyDescent="0.65">
      <c r="A70" s="84">
        <v>5</v>
      </c>
      <c r="B70" s="85"/>
      <c r="C70" s="126" t="s">
        <v>326</v>
      </c>
      <c r="D70" s="87"/>
      <c r="E70" s="104" t="s">
        <v>46</v>
      </c>
      <c r="F70" s="88"/>
      <c r="G70" s="88"/>
      <c r="H70" s="89">
        <v>45270</v>
      </c>
      <c r="I70" s="90" t="s">
        <v>327</v>
      </c>
      <c r="J70" s="91">
        <v>23800</v>
      </c>
      <c r="K70" s="84" t="s">
        <v>29</v>
      </c>
      <c r="L70" s="92" t="s">
        <v>248</v>
      </c>
      <c r="M70" s="10"/>
      <c r="N70" s="10"/>
      <c r="O70" s="105"/>
      <c r="P70" s="41"/>
    </row>
    <row r="71" spans="1:16" ht="36" customHeight="1" x14ac:dyDescent="0.65">
      <c r="A71" s="84">
        <v>6</v>
      </c>
      <c r="B71" s="85"/>
      <c r="C71" s="126" t="s">
        <v>370</v>
      </c>
      <c r="D71" s="87"/>
      <c r="E71" s="104" t="s">
        <v>46</v>
      </c>
      <c r="F71" s="88"/>
      <c r="G71" s="88"/>
      <c r="H71" s="89">
        <v>45272</v>
      </c>
      <c r="I71" s="90" t="s">
        <v>296</v>
      </c>
      <c r="J71" s="91">
        <v>32000</v>
      </c>
      <c r="K71" s="84" t="s">
        <v>29</v>
      </c>
      <c r="L71" s="92" t="s">
        <v>371</v>
      </c>
      <c r="M71" s="10"/>
      <c r="N71" s="10"/>
      <c r="O71" s="105"/>
      <c r="P71" s="41"/>
    </row>
    <row r="72" spans="1:16" ht="36" customHeight="1" x14ac:dyDescent="0.65">
      <c r="A72" s="84">
        <v>7</v>
      </c>
      <c r="B72" s="85"/>
      <c r="C72" s="126" t="s">
        <v>328</v>
      </c>
      <c r="D72" s="87"/>
      <c r="E72" s="104" t="s">
        <v>135</v>
      </c>
      <c r="F72" s="88"/>
      <c r="G72" s="88"/>
      <c r="H72" s="89">
        <v>45274</v>
      </c>
      <c r="I72" s="90" t="s">
        <v>327</v>
      </c>
      <c r="J72" s="91">
        <v>14500</v>
      </c>
      <c r="K72" s="84" t="s">
        <v>29</v>
      </c>
      <c r="L72" s="92" t="s">
        <v>329</v>
      </c>
      <c r="M72" s="10"/>
      <c r="N72" s="10"/>
      <c r="O72" s="105"/>
      <c r="P72" s="41"/>
    </row>
    <row r="73" spans="1:16" ht="36" customHeight="1" x14ac:dyDescent="0.65">
      <c r="A73" s="84">
        <v>8</v>
      </c>
      <c r="B73" s="85"/>
      <c r="C73" s="126" t="s">
        <v>343</v>
      </c>
      <c r="D73" s="87"/>
      <c r="E73" s="104" t="s">
        <v>135</v>
      </c>
      <c r="F73" s="88"/>
      <c r="G73" s="88"/>
      <c r="H73" s="89">
        <v>45274</v>
      </c>
      <c r="I73" s="90" t="s">
        <v>344</v>
      </c>
      <c r="J73" s="91">
        <v>16800</v>
      </c>
      <c r="K73" s="84" t="s">
        <v>29</v>
      </c>
      <c r="L73" s="92" t="s">
        <v>345</v>
      </c>
      <c r="M73" s="10"/>
      <c r="N73" s="10"/>
      <c r="O73" s="105"/>
      <c r="P73" s="41"/>
    </row>
    <row r="74" spans="1:16" s="11" customFormat="1" ht="36" customHeight="1" thickBot="1" x14ac:dyDescent="0.7">
      <c r="A74" s="84"/>
      <c r="B74" s="93"/>
      <c r="C74" s="126"/>
      <c r="D74" s="87"/>
      <c r="E74" s="101" t="s">
        <v>50</v>
      </c>
      <c r="F74" s="95"/>
      <c r="G74" s="96"/>
      <c r="H74" s="97"/>
      <c r="I74" s="6"/>
      <c r="J74" s="7">
        <f>SUM(J66:J70)</f>
        <v>58600</v>
      </c>
      <c r="K74" s="84"/>
      <c r="L74" s="10"/>
      <c r="M74" s="112"/>
      <c r="N74" s="84"/>
      <c r="O74" s="94"/>
    </row>
    <row r="75" spans="1:16" ht="36" customHeight="1" thickTop="1" x14ac:dyDescent="0.65">
      <c r="A75" s="149" t="s">
        <v>115</v>
      </c>
      <c r="B75" s="151"/>
      <c r="C75" s="129" t="s">
        <v>43</v>
      </c>
      <c r="D75" s="70"/>
      <c r="E75" s="74"/>
      <c r="F75" s="108"/>
      <c r="G75" s="109"/>
      <c r="H75" s="80"/>
      <c r="I75" s="74"/>
      <c r="J75" s="75"/>
      <c r="K75" s="71"/>
      <c r="L75" s="74"/>
      <c r="M75" s="71"/>
      <c r="N75" s="71"/>
      <c r="O75" s="74"/>
      <c r="P75" s="9"/>
    </row>
    <row r="76" spans="1:16" ht="36" customHeight="1" x14ac:dyDescent="0.65">
      <c r="A76" s="84">
        <v>1</v>
      </c>
      <c r="B76" s="68"/>
      <c r="C76" s="126" t="s">
        <v>183</v>
      </c>
      <c r="D76" s="87"/>
      <c r="E76" s="104" t="s">
        <v>184</v>
      </c>
      <c r="F76" s="88" t="s">
        <v>37</v>
      </c>
      <c r="G76" s="88">
        <v>12.44</v>
      </c>
      <c r="H76" s="89">
        <v>45260</v>
      </c>
      <c r="I76" s="90" t="s">
        <v>45</v>
      </c>
      <c r="J76" s="91">
        <v>25259</v>
      </c>
      <c r="K76" s="84" t="s">
        <v>29</v>
      </c>
      <c r="L76" s="92" t="s">
        <v>182</v>
      </c>
      <c r="M76" s="10"/>
      <c r="N76" s="10"/>
      <c r="O76" s="105"/>
      <c r="P76" s="41"/>
    </row>
    <row r="77" spans="1:16" ht="36" customHeight="1" x14ac:dyDescent="0.65">
      <c r="A77" s="84">
        <v>2</v>
      </c>
      <c r="B77" s="68"/>
      <c r="C77" s="126" t="s">
        <v>181</v>
      </c>
      <c r="D77" s="87"/>
      <c r="E77" s="104" t="s">
        <v>128</v>
      </c>
      <c r="F77" s="88" t="s">
        <v>37</v>
      </c>
      <c r="G77" s="88">
        <v>6.3</v>
      </c>
      <c r="H77" s="89">
        <v>45263</v>
      </c>
      <c r="I77" s="90" t="s">
        <v>45</v>
      </c>
      <c r="J77" s="91">
        <v>19400</v>
      </c>
      <c r="K77" s="84" t="s">
        <v>29</v>
      </c>
      <c r="L77" s="92" t="s">
        <v>182</v>
      </c>
      <c r="M77" s="10"/>
      <c r="N77" s="10"/>
      <c r="O77" s="105"/>
      <c r="P77" s="41"/>
    </row>
    <row r="78" spans="1:16" ht="36" customHeight="1" x14ac:dyDescent="0.65">
      <c r="A78" s="84">
        <v>3</v>
      </c>
      <c r="B78" s="68"/>
      <c r="C78" s="126" t="s">
        <v>208</v>
      </c>
      <c r="D78" s="87"/>
      <c r="E78" s="104" t="s">
        <v>44</v>
      </c>
      <c r="F78" s="88" t="s">
        <v>37</v>
      </c>
      <c r="G78" s="88">
        <v>8.2100000000000009</v>
      </c>
      <c r="H78" s="89">
        <v>45266</v>
      </c>
      <c r="I78" s="90" t="s">
        <v>109</v>
      </c>
      <c r="J78" s="91">
        <v>22227</v>
      </c>
      <c r="K78" s="84" t="s">
        <v>29</v>
      </c>
      <c r="L78" s="92" t="s">
        <v>182</v>
      </c>
      <c r="M78" s="10"/>
      <c r="N78" s="10"/>
      <c r="O78" s="105"/>
      <c r="P78" s="41"/>
    </row>
    <row r="79" spans="1:16" ht="36" customHeight="1" x14ac:dyDescent="0.65">
      <c r="A79" s="84">
        <v>4</v>
      </c>
      <c r="B79" s="68"/>
      <c r="C79" s="126" t="s">
        <v>158</v>
      </c>
      <c r="D79" s="87"/>
      <c r="E79" s="104" t="s">
        <v>46</v>
      </c>
      <c r="F79" s="88"/>
      <c r="G79" s="88">
        <v>10</v>
      </c>
      <c r="H79" s="89">
        <v>45267</v>
      </c>
      <c r="I79" s="90" t="s">
        <v>45</v>
      </c>
      <c r="J79" s="91">
        <v>138102</v>
      </c>
      <c r="K79" s="84" t="s">
        <v>29</v>
      </c>
      <c r="L79" s="92" t="s">
        <v>131</v>
      </c>
      <c r="M79" s="10"/>
      <c r="N79" s="10"/>
      <c r="O79" s="105"/>
      <c r="P79" s="41"/>
    </row>
    <row r="80" spans="1:16" ht="36" customHeight="1" x14ac:dyDescent="0.65">
      <c r="A80" s="84">
        <v>5</v>
      </c>
      <c r="B80" s="68"/>
      <c r="C80" s="126" t="s">
        <v>254</v>
      </c>
      <c r="D80" s="87"/>
      <c r="E80" s="104" t="s">
        <v>184</v>
      </c>
      <c r="F80" s="88"/>
      <c r="G80" s="88">
        <v>20</v>
      </c>
      <c r="H80" s="89">
        <v>45267</v>
      </c>
      <c r="I80" s="90" t="s">
        <v>45</v>
      </c>
      <c r="J80" s="91">
        <v>22500</v>
      </c>
      <c r="K80" s="84" t="s">
        <v>29</v>
      </c>
      <c r="L80" s="92" t="s">
        <v>182</v>
      </c>
      <c r="M80" s="10"/>
      <c r="N80" s="10"/>
      <c r="O80" s="105"/>
      <c r="P80" s="41"/>
    </row>
    <row r="81" spans="1:16" ht="36" customHeight="1" x14ac:dyDescent="0.65">
      <c r="A81" s="84">
        <v>6</v>
      </c>
      <c r="B81" s="68"/>
      <c r="C81" s="126" t="s">
        <v>190</v>
      </c>
      <c r="D81" s="87"/>
      <c r="E81" s="104" t="s">
        <v>44</v>
      </c>
      <c r="F81" s="88"/>
      <c r="G81" s="88" t="s">
        <v>136</v>
      </c>
      <c r="H81" s="89">
        <v>45268</v>
      </c>
      <c r="I81" s="90" t="s">
        <v>45</v>
      </c>
      <c r="J81" s="91">
        <v>6411</v>
      </c>
      <c r="K81" s="84" t="s">
        <v>29</v>
      </c>
      <c r="L81" s="92" t="s">
        <v>191</v>
      </c>
      <c r="M81" s="10"/>
      <c r="N81" s="10"/>
      <c r="O81" s="105"/>
      <c r="P81" s="41"/>
    </row>
    <row r="82" spans="1:16" ht="36" customHeight="1" x14ac:dyDescent="0.65">
      <c r="A82" s="84">
        <v>7</v>
      </c>
      <c r="B82" s="68"/>
      <c r="C82" s="126" t="s">
        <v>271</v>
      </c>
      <c r="D82" s="87"/>
      <c r="E82" s="104" t="s">
        <v>44</v>
      </c>
      <c r="F82" s="88"/>
      <c r="G82" s="88"/>
      <c r="H82" s="89">
        <v>45270</v>
      </c>
      <c r="I82" s="90" t="s">
        <v>162</v>
      </c>
      <c r="J82" s="91">
        <v>33000</v>
      </c>
      <c r="K82" s="84" t="s">
        <v>29</v>
      </c>
      <c r="L82" s="92" t="s">
        <v>272</v>
      </c>
      <c r="M82" s="10"/>
      <c r="N82" s="10"/>
      <c r="O82" s="105"/>
      <c r="P82" s="41"/>
    </row>
    <row r="83" spans="1:16" ht="36" customHeight="1" x14ac:dyDescent="0.65">
      <c r="A83" s="84">
        <v>8</v>
      </c>
      <c r="B83" s="68"/>
      <c r="C83" s="126" t="s">
        <v>226</v>
      </c>
      <c r="D83" s="87"/>
      <c r="E83" s="104" t="s">
        <v>227</v>
      </c>
      <c r="F83" s="88"/>
      <c r="G83" s="88"/>
      <c r="H83" s="89">
        <v>45270</v>
      </c>
      <c r="I83" s="90" t="s">
        <v>45</v>
      </c>
      <c r="J83" s="91">
        <v>99795</v>
      </c>
      <c r="K83" s="84" t="s">
        <v>29</v>
      </c>
      <c r="L83" s="92" t="s">
        <v>131</v>
      </c>
      <c r="M83" s="10"/>
      <c r="N83" s="10"/>
      <c r="O83" s="105"/>
      <c r="P83" s="41"/>
    </row>
    <row r="84" spans="1:16" ht="36" customHeight="1" x14ac:dyDescent="0.65">
      <c r="A84" s="84">
        <v>9</v>
      </c>
      <c r="B84" s="68"/>
      <c r="C84" s="126" t="s">
        <v>157</v>
      </c>
      <c r="D84" s="87"/>
      <c r="E84" s="104" t="s">
        <v>46</v>
      </c>
      <c r="F84" s="88"/>
      <c r="G84" s="88" t="s">
        <v>125</v>
      </c>
      <c r="H84" s="89">
        <v>45271</v>
      </c>
      <c r="I84" s="90" t="s">
        <v>45</v>
      </c>
      <c r="J84" s="91">
        <v>136922</v>
      </c>
      <c r="K84" s="84" t="s">
        <v>29</v>
      </c>
      <c r="L84" s="92" t="s">
        <v>131</v>
      </c>
      <c r="M84" s="10"/>
      <c r="N84" s="10"/>
      <c r="O84" s="105"/>
      <c r="P84" s="41"/>
    </row>
    <row r="85" spans="1:16" ht="36" customHeight="1" x14ac:dyDescent="0.65">
      <c r="A85" s="84">
        <v>10</v>
      </c>
      <c r="B85" s="68"/>
      <c r="C85" s="126" t="s">
        <v>143</v>
      </c>
      <c r="D85" s="87"/>
      <c r="E85" s="104" t="s">
        <v>36</v>
      </c>
      <c r="F85" s="88"/>
      <c r="G85" s="88"/>
      <c r="H85" s="89">
        <v>45271</v>
      </c>
      <c r="I85" s="90" t="s">
        <v>45</v>
      </c>
      <c r="J85" s="91">
        <v>99804</v>
      </c>
      <c r="K85" s="84" t="s">
        <v>29</v>
      </c>
      <c r="L85" s="92" t="s">
        <v>131</v>
      </c>
      <c r="M85" s="10"/>
      <c r="N85" s="10"/>
      <c r="O85" s="105"/>
      <c r="P85" s="41"/>
    </row>
    <row r="86" spans="1:16" ht="36" customHeight="1" x14ac:dyDescent="0.65">
      <c r="A86" s="84">
        <v>11</v>
      </c>
      <c r="B86" s="68"/>
      <c r="C86" s="126" t="s">
        <v>277</v>
      </c>
      <c r="D86" s="87"/>
      <c r="E86" s="104" t="s">
        <v>44</v>
      </c>
      <c r="F86" s="88"/>
      <c r="G86" s="88" t="s">
        <v>136</v>
      </c>
      <c r="H86" s="89">
        <v>45272</v>
      </c>
      <c r="I86" s="90" t="s">
        <v>139</v>
      </c>
      <c r="J86" s="91">
        <v>6300</v>
      </c>
      <c r="K86" s="84" t="s">
        <v>29</v>
      </c>
      <c r="L86" s="92" t="s">
        <v>278</v>
      </c>
      <c r="M86" s="10"/>
      <c r="N86" s="10"/>
      <c r="O86" s="105"/>
      <c r="P86" s="41"/>
    </row>
    <row r="87" spans="1:16" ht="36" customHeight="1" thickBot="1" x14ac:dyDescent="0.7">
      <c r="A87" s="84"/>
      <c r="C87" s="126"/>
      <c r="D87" s="87"/>
      <c r="E87" s="5"/>
      <c r="F87" s="95"/>
      <c r="G87" s="88"/>
      <c r="I87" s="6"/>
      <c r="J87" s="7">
        <f>SUM(J76:J85)</f>
        <v>603420</v>
      </c>
      <c r="K87" s="84"/>
      <c r="L87" s="10"/>
      <c r="M87" s="152"/>
      <c r="N87" s="10"/>
      <c r="P87" s="9"/>
    </row>
    <row r="88" spans="1:16" ht="36" customHeight="1" thickTop="1" x14ac:dyDescent="0.65">
      <c r="A88" s="71" t="s">
        <v>54</v>
      </c>
      <c r="B88" s="151"/>
      <c r="C88" s="129" t="s">
        <v>41</v>
      </c>
      <c r="D88" s="70"/>
      <c r="E88" s="74"/>
      <c r="F88" s="108"/>
      <c r="G88" s="109"/>
      <c r="H88" s="80"/>
      <c r="I88" s="74"/>
      <c r="J88" s="75"/>
      <c r="K88" s="71"/>
      <c r="L88" s="110"/>
      <c r="M88" s="71"/>
      <c r="N88" s="71"/>
      <c r="O88" s="74"/>
      <c r="P88" s="9"/>
    </row>
    <row r="89" spans="1:16" ht="24.6" customHeight="1" x14ac:dyDescent="0.65">
      <c r="A89" s="84"/>
      <c r="B89" s="93"/>
      <c r="C89" s="126" t="s">
        <v>33</v>
      </c>
      <c r="D89" s="87"/>
      <c r="E89" s="5"/>
      <c r="F89" s="95"/>
      <c r="G89" s="88"/>
      <c r="I89" s="6"/>
      <c r="J89" s="91"/>
      <c r="K89" s="84"/>
      <c r="L89" s="10"/>
      <c r="M89" s="10"/>
      <c r="N89" s="10"/>
      <c r="O89" s="10"/>
      <c r="P89" s="9"/>
    </row>
    <row r="90" spans="1:16" ht="18" customHeight="1" thickBot="1" x14ac:dyDescent="0.7">
      <c r="D90" s="115" t="s">
        <v>31</v>
      </c>
      <c r="J90" s="7">
        <f>SUM(J89)</f>
        <v>0</v>
      </c>
    </row>
    <row r="91" spans="1:16" ht="36" customHeight="1" thickTop="1" x14ac:dyDescent="0.65">
      <c r="A91" s="71" t="s">
        <v>123</v>
      </c>
      <c r="B91" s="151"/>
      <c r="C91" s="129" t="s">
        <v>55</v>
      </c>
      <c r="D91" s="70"/>
      <c r="E91" s="74"/>
      <c r="F91" s="108"/>
      <c r="G91" s="109"/>
      <c r="H91" s="80" t="s">
        <v>18</v>
      </c>
      <c r="I91" s="74"/>
      <c r="J91" s="75"/>
      <c r="K91" s="71"/>
      <c r="L91" s="110"/>
      <c r="M91" s="71"/>
      <c r="N91" s="71"/>
      <c r="O91" s="74"/>
    </row>
    <row r="92" spans="1:16" ht="19.95" customHeight="1" x14ac:dyDescent="0.65">
      <c r="A92" s="84"/>
      <c r="B92" s="93"/>
      <c r="C92" s="126" t="s">
        <v>33</v>
      </c>
      <c r="D92" s="87"/>
      <c r="E92" s="5"/>
      <c r="F92" s="95"/>
      <c r="G92" s="88"/>
      <c r="I92" s="6"/>
      <c r="J92" s="91"/>
      <c r="K92" s="84"/>
      <c r="L92" s="10"/>
      <c r="M92" s="10"/>
      <c r="N92" s="10"/>
      <c r="O92" s="10"/>
      <c r="P92" s="9"/>
    </row>
    <row r="93" spans="1:16" ht="16.5" customHeight="1" thickBot="1" x14ac:dyDescent="0.7">
      <c r="D93" s="115" t="s">
        <v>31</v>
      </c>
      <c r="J93" s="7">
        <f>SUM(J92)</f>
        <v>0</v>
      </c>
      <c r="L93" s="148"/>
    </row>
    <row r="94" spans="1:16" ht="15.6" customHeight="1" thickTop="1" x14ac:dyDescent="0.65">
      <c r="A94" s="233"/>
      <c r="B94" s="233"/>
      <c r="C94" s="233"/>
      <c r="D94" s="233"/>
      <c r="E94" s="233"/>
      <c r="F94" s="233"/>
      <c r="G94" s="233"/>
      <c r="H94" s="233"/>
      <c r="I94" s="233"/>
      <c r="J94" s="233"/>
      <c r="K94" s="233"/>
      <c r="L94" s="233"/>
      <c r="M94" s="233"/>
      <c r="N94" s="233"/>
      <c r="O94" s="233"/>
    </row>
    <row r="95" spans="1:16" ht="42" customHeight="1" x14ac:dyDescent="0.65">
      <c r="B95" s="148"/>
      <c r="C95" s="133"/>
      <c r="D95" s="148"/>
      <c r="G95" s="148"/>
      <c r="H95" s="148"/>
      <c r="I95" s="148"/>
      <c r="J95" s="148"/>
      <c r="L95" s="148"/>
      <c r="O95" s="148"/>
    </row>
    <row r="96" spans="1:16" ht="39.9" customHeight="1" x14ac:dyDescent="0.65">
      <c r="B96" s="15"/>
      <c r="C96" s="134"/>
      <c r="D96" s="1"/>
      <c r="E96" s="1"/>
      <c r="F96" s="1"/>
      <c r="G96" s="1"/>
      <c r="H96" s="1"/>
      <c r="I96" s="111"/>
      <c r="N96" s="1"/>
      <c r="O96" s="1"/>
    </row>
    <row r="97" spans="1:15" ht="39.9" customHeight="1" x14ac:dyDescent="0.65">
      <c r="B97" s="15"/>
      <c r="C97" s="134"/>
      <c r="D97" s="1"/>
      <c r="E97" s="1"/>
      <c r="F97" s="1"/>
      <c r="G97" s="1"/>
      <c r="H97" s="1"/>
      <c r="J97" s="119"/>
      <c r="M97" s="152"/>
    </row>
    <row r="98" spans="1:15" ht="39.9" customHeight="1" x14ac:dyDescent="0.65">
      <c r="C98" s="134"/>
      <c r="D98" s="1"/>
      <c r="F98" s="1"/>
      <c r="M98" s="152"/>
    </row>
    <row r="99" spans="1:15" x14ac:dyDescent="0.75">
      <c r="A99" s="1"/>
      <c r="B99" s="15"/>
      <c r="C99" s="128"/>
      <c r="D99" s="1"/>
      <c r="E99" s="1"/>
      <c r="F99" s="1"/>
      <c r="G99" s="1"/>
      <c r="H99" s="1"/>
      <c r="L99" s="10"/>
      <c r="M99" s="152"/>
      <c r="N99" s="10"/>
    </row>
    <row r="100" spans="1:15" x14ac:dyDescent="0.75">
      <c r="A100" s="1"/>
      <c r="B100" s="15"/>
      <c r="C100" s="128"/>
      <c r="D100" s="1"/>
      <c r="E100" s="1"/>
      <c r="F100" s="1"/>
      <c r="G100" s="1"/>
      <c r="H100" s="1"/>
      <c r="N100" s="1"/>
      <c r="O100" s="1"/>
    </row>
    <row r="101" spans="1:15" x14ac:dyDescent="0.65">
      <c r="F101" s="1"/>
      <c r="L101" s="10"/>
      <c r="M101" s="152"/>
      <c r="N101" s="10"/>
    </row>
    <row r="102" spans="1:15" x14ac:dyDescent="0.65">
      <c r="L102" s="10"/>
      <c r="M102" s="152"/>
      <c r="N102" s="10"/>
    </row>
    <row r="103" spans="1:15" x14ac:dyDescent="0.75">
      <c r="A103" s="1"/>
      <c r="B103" s="1"/>
      <c r="C103" s="128"/>
      <c r="D103" s="1"/>
      <c r="E103" s="1"/>
      <c r="F103" s="1"/>
      <c r="G103" s="1"/>
      <c r="H103" s="1"/>
      <c r="I103" s="1"/>
      <c r="J103" s="1"/>
      <c r="K103" s="1"/>
      <c r="L103" s="10"/>
      <c r="M103" s="152"/>
      <c r="N103" s="10"/>
      <c r="O103" s="1"/>
    </row>
    <row r="104" spans="1:15" x14ac:dyDescent="0.75">
      <c r="A104" s="1"/>
      <c r="B104" s="1"/>
      <c r="C104" s="128"/>
      <c r="D104" s="1"/>
      <c r="E104" s="1"/>
      <c r="F104" s="1"/>
      <c r="G104" s="1" t="s">
        <v>112</v>
      </c>
      <c r="H104" s="1"/>
      <c r="I104" s="1"/>
      <c r="J104" s="1"/>
      <c r="K104" s="1"/>
      <c r="L104" s="10"/>
      <c r="M104" s="152"/>
      <c r="N104" s="10"/>
      <c r="O104" s="1"/>
    </row>
  </sheetData>
  <autoFilter ref="H1:H104"/>
  <sortState ref="A83:V84">
    <sortCondition ref="A83:A84"/>
  </sortState>
  <mergeCells count="9">
    <mergeCell ref="A94:O94"/>
    <mergeCell ref="A1:O1"/>
    <mergeCell ref="A2:O2"/>
    <mergeCell ref="A3:O3"/>
    <mergeCell ref="B5:B6"/>
    <mergeCell ref="C5:C6"/>
    <mergeCell ref="G5:H5"/>
    <mergeCell ref="K5:K7"/>
    <mergeCell ref="B7:B8"/>
  </mergeCells>
  <pageMargins left="7.874015748031496E-2" right="3.937007874015748E-2" top="7.874015748031496E-2" bottom="7.874015748031496E-2" header="0.31496062992125984" footer="0.31496062992125984"/>
  <pageSetup paperSize="9" scale="2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tabSelected="1" zoomScale="55" zoomScaleNormal="55" workbookViewId="0">
      <pane xSplit="4" ySplit="3" topLeftCell="E35" activePane="bottomRight" state="frozen"/>
      <selection pane="topRight" activeCell="E1" sqref="E1"/>
      <selection pane="bottomLeft" activeCell="A4" sqref="A4"/>
      <selection pane="bottomRight" activeCell="B53" sqref="B52:B53"/>
    </sheetView>
  </sheetViews>
  <sheetFormatPr defaultColWidth="9.109375" defaultRowHeight="33.6" x14ac:dyDescent="0.65"/>
  <cols>
    <col min="1" max="1" width="20.33203125" style="33" customWidth="1"/>
    <col min="2" max="2" width="54.6640625" style="33" customWidth="1"/>
    <col min="3" max="3" width="39" style="28" hidden="1" customWidth="1"/>
    <col min="4" max="4" width="38.6640625" style="29" hidden="1" customWidth="1"/>
    <col min="5" max="5" width="28.6640625" style="28" customWidth="1"/>
    <col min="6" max="6" width="28.6640625" style="30" customWidth="1"/>
    <col min="7" max="7" width="45.6640625" style="55" customWidth="1"/>
    <col min="8" max="8" width="26.6640625" style="30" customWidth="1"/>
    <col min="9" max="10" width="26.6640625" style="16" customWidth="1"/>
    <col min="11" max="11" width="18.109375" style="16" bestFit="1" customWidth="1"/>
    <col min="12" max="12" width="18.88671875" style="16" customWidth="1"/>
    <col min="13" max="14" width="9.109375" style="16"/>
    <col min="15" max="15" width="26.5546875" style="16" bestFit="1" customWidth="1"/>
    <col min="16" max="16384" width="9.109375" style="16"/>
  </cols>
  <sheetData>
    <row r="1" spans="1:15" ht="33" customHeight="1" x14ac:dyDescent="0.65">
      <c r="A1" s="245" t="s">
        <v>101</v>
      </c>
      <c r="B1" s="246"/>
      <c r="C1" s="246"/>
      <c r="D1" s="246"/>
      <c r="E1" s="246"/>
      <c r="F1" s="246"/>
      <c r="G1" s="246"/>
      <c r="H1" s="246"/>
      <c r="I1" s="246"/>
      <c r="J1" s="247"/>
    </row>
    <row r="2" spans="1:15" ht="21.6" customHeight="1" x14ac:dyDescent="0.65">
      <c r="A2" s="248" t="s">
        <v>56</v>
      </c>
      <c r="B2" s="249"/>
      <c r="C2" s="249"/>
      <c r="D2" s="249"/>
      <c r="E2" s="249"/>
      <c r="F2" s="249"/>
      <c r="G2" s="249"/>
      <c r="H2" s="249"/>
      <c r="I2" s="249"/>
      <c r="J2" s="250"/>
    </row>
    <row r="3" spans="1:15" ht="19.5" customHeight="1" x14ac:dyDescent="0.65">
      <c r="A3" s="17" t="s">
        <v>57</v>
      </c>
      <c r="B3" s="18"/>
      <c r="C3" s="19"/>
      <c r="D3" s="19"/>
      <c r="E3" s="19" t="s">
        <v>58</v>
      </c>
      <c r="F3" s="19"/>
      <c r="G3" s="20" t="s">
        <v>59</v>
      </c>
      <c r="H3" s="251">
        <f ca="1">TODAY()</f>
        <v>45267</v>
      </c>
      <c r="I3" s="251"/>
      <c r="J3" s="252"/>
    </row>
    <row r="4" spans="1:15" ht="30.75" customHeight="1" thickBot="1" x14ac:dyDescent="0.7">
      <c r="A4" s="21" t="s">
        <v>60</v>
      </c>
      <c r="B4" s="21" t="s">
        <v>61</v>
      </c>
      <c r="C4" s="21" t="s">
        <v>62</v>
      </c>
      <c r="D4" s="22" t="s">
        <v>63</v>
      </c>
      <c r="E4" s="23" t="s">
        <v>64</v>
      </c>
      <c r="F4" s="21" t="s">
        <v>9</v>
      </c>
      <c r="G4" s="21" t="s">
        <v>65</v>
      </c>
      <c r="H4" s="24" t="s">
        <v>66</v>
      </c>
      <c r="I4" s="25" t="s">
        <v>67</v>
      </c>
      <c r="J4" s="24" t="s">
        <v>68</v>
      </c>
    </row>
    <row r="5" spans="1:15" s="156" customFormat="1" ht="27.6" customHeight="1" thickTop="1" x14ac:dyDescent="0.65">
      <c r="A5" s="154"/>
      <c r="K5" s="155"/>
    </row>
    <row r="6" spans="1:15" ht="31.5" customHeight="1" x14ac:dyDescent="0.65">
      <c r="A6" s="189" t="s">
        <v>69</v>
      </c>
      <c r="B6" s="51" t="s">
        <v>70</v>
      </c>
      <c r="C6" s="43"/>
      <c r="D6" s="44"/>
      <c r="E6" s="52"/>
      <c r="F6" s="52"/>
      <c r="G6" s="52"/>
      <c r="H6" s="56"/>
      <c r="I6" s="56"/>
      <c r="J6" s="56"/>
      <c r="K6" s="49"/>
      <c r="O6" s="32"/>
    </row>
    <row r="7" spans="1:15" ht="22.2" customHeight="1" x14ac:dyDescent="0.65">
      <c r="B7" s="190"/>
      <c r="C7" s="175"/>
      <c r="D7" s="176"/>
      <c r="E7" s="177"/>
      <c r="F7" s="177"/>
      <c r="G7" s="191"/>
      <c r="H7" s="178"/>
      <c r="I7" s="178"/>
      <c r="J7" s="178"/>
    </row>
    <row r="8" spans="1:15" ht="31.5" customHeight="1" x14ac:dyDescent="0.65">
      <c r="A8" s="192" t="s">
        <v>71</v>
      </c>
      <c r="B8" s="51" t="s">
        <v>70</v>
      </c>
      <c r="C8" s="43"/>
      <c r="D8" s="44"/>
      <c r="E8" s="52"/>
      <c r="F8" s="52"/>
      <c r="G8" s="52"/>
      <c r="H8" s="56"/>
      <c r="I8" s="56"/>
      <c r="J8" s="56"/>
      <c r="K8" s="49"/>
      <c r="O8" s="32"/>
    </row>
    <row r="9" spans="1:15" s="156" customFormat="1" ht="27.6" customHeight="1" x14ac:dyDescent="0.65">
      <c r="A9" s="154"/>
      <c r="K9" s="155"/>
    </row>
    <row r="10" spans="1:15" ht="26.4" customHeight="1" x14ac:dyDescent="0.65">
      <c r="A10" s="50" t="s">
        <v>210</v>
      </c>
      <c r="B10" s="51" t="s">
        <v>70</v>
      </c>
      <c r="C10" s="43"/>
      <c r="D10" s="44"/>
      <c r="E10" s="52"/>
      <c r="F10" s="52"/>
      <c r="G10" s="52"/>
      <c r="H10" s="56"/>
      <c r="I10" s="56"/>
      <c r="J10" s="56"/>
      <c r="K10" s="49"/>
      <c r="O10" s="40"/>
    </row>
    <row r="11" spans="1:15" ht="19.95" customHeight="1" x14ac:dyDescent="0.65">
      <c r="A11" s="50"/>
      <c r="I11" s="31"/>
      <c r="J11" s="31"/>
      <c r="K11" s="49"/>
      <c r="O11" s="32"/>
    </row>
    <row r="12" spans="1:15" ht="31.95" customHeight="1" x14ac:dyDescent="0.65">
      <c r="A12" s="50" t="s">
        <v>72</v>
      </c>
      <c r="B12" s="33" t="s">
        <v>347</v>
      </c>
      <c r="C12" s="157" t="s">
        <v>352</v>
      </c>
      <c r="D12" s="157"/>
      <c r="E12" s="153" t="s">
        <v>348</v>
      </c>
      <c r="F12" s="153" t="s">
        <v>117</v>
      </c>
      <c r="G12" s="181" t="s">
        <v>349</v>
      </c>
      <c r="H12" s="121">
        <v>8000</v>
      </c>
      <c r="I12" s="121">
        <v>8000</v>
      </c>
      <c r="J12" s="121">
        <v>38234</v>
      </c>
      <c r="K12" s="49"/>
      <c r="L12" s="32"/>
      <c r="O12" s="32"/>
    </row>
    <row r="13" spans="1:15" ht="31.95" customHeight="1" x14ac:dyDescent="0.65">
      <c r="A13" s="50"/>
      <c r="B13" s="232"/>
      <c r="K13" s="48"/>
      <c r="L13" s="40"/>
    </row>
    <row r="14" spans="1:15" ht="31.95" customHeight="1" x14ac:dyDescent="0.65">
      <c r="A14" s="50" t="s">
        <v>73</v>
      </c>
      <c r="B14" s="51" t="s">
        <v>70</v>
      </c>
      <c r="C14" s="43"/>
      <c r="D14" s="44"/>
      <c r="E14" s="52"/>
      <c r="F14" s="52"/>
      <c r="G14" s="52"/>
      <c r="H14" s="56"/>
      <c r="I14" s="56"/>
      <c r="J14" s="56"/>
      <c r="K14" s="49"/>
      <c r="L14" s="40"/>
    </row>
    <row r="15" spans="1:15" ht="31.95" customHeight="1" x14ac:dyDescent="0.65">
      <c r="A15" s="50"/>
      <c r="K15" s="49"/>
      <c r="L15" s="40"/>
    </row>
    <row r="16" spans="1:15" ht="31.95" customHeight="1" x14ac:dyDescent="0.65">
      <c r="A16" s="50" t="s">
        <v>74</v>
      </c>
      <c r="B16" s="33" t="s">
        <v>237</v>
      </c>
      <c r="C16" s="225" t="s">
        <v>360</v>
      </c>
      <c r="D16" s="225"/>
      <c r="E16" s="153" t="s">
        <v>108</v>
      </c>
      <c r="F16" s="153" t="s">
        <v>161</v>
      </c>
      <c r="G16" s="181" t="s">
        <v>333</v>
      </c>
      <c r="H16" s="121">
        <v>25500</v>
      </c>
      <c r="I16" s="121">
        <v>25500</v>
      </c>
      <c r="J16" s="121">
        <v>25127</v>
      </c>
      <c r="K16" s="49"/>
      <c r="L16" s="32"/>
      <c r="O16" s="32"/>
    </row>
    <row r="17" spans="1:15" s="207" customFormat="1" ht="31.95" hidden="1" customHeight="1" x14ac:dyDescent="0.65">
      <c r="A17" s="202" t="s">
        <v>74</v>
      </c>
      <c r="B17" s="182" t="s">
        <v>237</v>
      </c>
      <c r="C17" s="203"/>
      <c r="D17" s="203"/>
      <c r="E17" s="184" t="s">
        <v>108</v>
      </c>
      <c r="F17" s="184" t="s">
        <v>161</v>
      </c>
      <c r="G17" s="204" t="s">
        <v>333</v>
      </c>
      <c r="H17" s="185"/>
      <c r="I17" s="185">
        <v>0</v>
      </c>
      <c r="J17" s="185">
        <v>50637</v>
      </c>
      <c r="K17" s="205"/>
      <c r="L17" s="206"/>
      <c r="O17" s="206"/>
    </row>
    <row r="18" spans="1:15" s="159" customFormat="1" ht="31.95" customHeight="1" x14ac:dyDescent="0.65">
      <c r="A18" s="50"/>
      <c r="J18" s="121"/>
      <c r="K18" s="158"/>
    </row>
    <row r="19" spans="1:15" ht="31.95" customHeight="1" x14ac:dyDescent="0.65">
      <c r="A19" s="50" t="s">
        <v>75</v>
      </c>
      <c r="B19" s="33" t="s">
        <v>170</v>
      </c>
      <c r="C19" s="157" t="s">
        <v>311</v>
      </c>
      <c r="D19" s="157" t="s">
        <v>334</v>
      </c>
      <c r="E19" s="153" t="s">
        <v>108</v>
      </c>
      <c r="F19" s="153" t="s">
        <v>162</v>
      </c>
      <c r="G19" s="181" t="s">
        <v>312</v>
      </c>
      <c r="H19" s="121">
        <v>19200</v>
      </c>
      <c r="I19" s="121">
        <v>19200</v>
      </c>
      <c r="J19" s="121">
        <v>14613</v>
      </c>
      <c r="K19" s="49"/>
      <c r="L19" s="32"/>
      <c r="O19" s="32"/>
    </row>
    <row r="20" spans="1:15" s="31" customFormat="1" ht="31.95" customHeight="1" x14ac:dyDescent="0.65">
      <c r="A20" s="167"/>
      <c r="K20" s="54"/>
    </row>
    <row r="21" spans="1:15" ht="31.95" customHeight="1" x14ac:dyDescent="0.65">
      <c r="A21" s="50" t="s">
        <v>105</v>
      </c>
      <c r="B21" s="33" t="s">
        <v>189</v>
      </c>
      <c r="C21" s="157"/>
      <c r="D21" s="157"/>
      <c r="E21" s="153" t="s">
        <v>319</v>
      </c>
      <c r="F21" s="153" t="s">
        <v>188</v>
      </c>
      <c r="G21" s="181" t="s">
        <v>346</v>
      </c>
      <c r="H21" s="121">
        <f>1800+560</f>
        <v>2360</v>
      </c>
      <c r="I21" s="121">
        <f>1800+560</f>
        <v>2360</v>
      </c>
      <c r="J21" s="121">
        <f>7666+9613</f>
        <v>17279</v>
      </c>
      <c r="K21" s="49"/>
      <c r="L21" s="32"/>
      <c r="O21" s="40"/>
    </row>
    <row r="22" spans="1:15" s="207" customFormat="1" ht="31.95" hidden="1" customHeight="1" x14ac:dyDescent="0.65">
      <c r="A22" s="202" t="s">
        <v>105</v>
      </c>
      <c r="B22" s="182" t="s">
        <v>234</v>
      </c>
      <c r="C22" s="203"/>
      <c r="D22" s="203"/>
      <c r="E22" s="184" t="s">
        <v>319</v>
      </c>
      <c r="F22" s="184" t="s">
        <v>235</v>
      </c>
      <c r="G22" s="204" t="s">
        <v>320</v>
      </c>
      <c r="H22" s="185"/>
      <c r="I22" s="185">
        <v>0</v>
      </c>
      <c r="J22" s="185">
        <v>4000</v>
      </c>
      <c r="K22" s="205"/>
      <c r="L22" s="206"/>
      <c r="O22" s="212"/>
    </row>
    <row r="23" spans="1:15" s="159" customFormat="1" ht="31.95" customHeight="1" x14ac:dyDescent="0.65">
      <c r="A23" s="145"/>
      <c r="K23" s="158"/>
      <c r="L23" s="162"/>
      <c r="O23" s="160"/>
    </row>
    <row r="24" spans="1:15" ht="31.95" customHeight="1" x14ac:dyDescent="0.65">
      <c r="A24" s="50" t="s">
        <v>106</v>
      </c>
      <c r="B24" s="51" t="s">
        <v>70</v>
      </c>
      <c r="C24" s="43"/>
      <c r="D24" s="44"/>
      <c r="E24" s="52"/>
      <c r="F24" s="52"/>
      <c r="G24" s="52"/>
      <c r="H24" s="56"/>
      <c r="I24" s="56"/>
      <c r="J24" s="56"/>
      <c r="K24" s="49"/>
      <c r="L24" s="32"/>
      <c r="O24" s="40"/>
    </row>
    <row r="25" spans="1:15" ht="31.95" customHeight="1" x14ac:dyDescent="0.65">
      <c r="A25" s="47"/>
      <c r="K25" s="49"/>
    </row>
    <row r="26" spans="1:15" s="31" customFormat="1" ht="31.95" customHeight="1" x14ac:dyDescent="0.65">
      <c r="A26" s="201" t="s">
        <v>107</v>
      </c>
      <c r="B26" s="33" t="s">
        <v>246</v>
      </c>
      <c r="C26" s="157" t="s">
        <v>353</v>
      </c>
      <c r="D26" s="157"/>
      <c r="E26" s="153" t="s">
        <v>319</v>
      </c>
      <c r="F26" s="194" t="s">
        <v>247</v>
      </c>
      <c r="G26" s="181" t="s">
        <v>346</v>
      </c>
      <c r="H26" s="121">
        <v>0</v>
      </c>
      <c r="I26" s="121">
        <v>0</v>
      </c>
      <c r="J26" s="121">
        <v>37000</v>
      </c>
      <c r="K26" s="54"/>
      <c r="L26" s="214"/>
      <c r="O26" s="169"/>
    </row>
    <row r="27" spans="1:15" s="207" customFormat="1" ht="31.95" hidden="1" customHeight="1" x14ac:dyDescent="0.65">
      <c r="A27" s="202" t="s">
        <v>105</v>
      </c>
      <c r="B27" s="182" t="s">
        <v>214</v>
      </c>
      <c r="C27" s="203"/>
      <c r="D27" s="203"/>
      <c r="E27" s="184" t="s">
        <v>319</v>
      </c>
      <c r="F27" s="184" t="s">
        <v>321</v>
      </c>
      <c r="G27" s="204" t="s">
        <v>320</v>
      </c>
      <c r="H27" s="185"/>
      <c r="I27" s="185">
        <v>0</v>
      </c>
      <c r="J27" s="185">
        <v>6500</v>
      </c>
      <c r="K27" s="205"/>
      <c r="L27" s="206"/>
      <c r="O27" s="212"/>
    </row>
    <row r="28" spans="1:15" s="188" customFormat="1" ht="31.95" hidden="1" customHeight="1" x14ac:dyDescent="0.65">
      <c r="A28" s="186" t="s">
        <v>107</v>
      </c>
      <c r="B28" s="182" t="s">
        <v>243</v>
      </c>
      <c r="C28" s="203"/>
      <c r="D28" s="203"/>
      <c r="E28" s="184" t="s">
        <v>319</v>
      </c>
      <c r="F28" s="184" t="s">
        <v>244</v>
      </c>
      <c r="G28" s="204" t="s">
        <v>320</v>
      </c>
      <c r="H28" s="185"/>
      <c r="I28" s="185">
        <v>0</v>
      </c>
      <c r="J28" s="185">
        <v>24000</v>
      </c>
      <c r="K28" s="187"/>
      <c r="L28" s="213"/>
      <c r="O28" s="209"/>
    </row>
    <row r="29" spans="1:15" ht="30.6" customHeight="1" x14ac:dyDescent="0.65">
      <c r="A29" s="50"/>
      <c r="K29" s="49"/>
      <c r="L29" s="32"/>
      <c r="O29" s="40"/>
    </row>
    <row r="30" spans="1:15" ht="33" customHeight="1" x14ac:dyDescent="0.65">
      <c r="A30" s="33" t="s">
        <v>156</v>
      </c>
      <c r="B30" s="51" t="s">
        <v>70</v>
      </c>
      <c r="C30" s="43"/>
      <c r="D30" s="44"/>
      <c r="E30" s="52"/>
      <c r="F30" s="52"/>
      <c r="G30" s="52"/>
      <c r="H30" s="56"/>
      <c r="I30" s="56"/>
      <c r="J30" s="56"/>
      <c r="K30" s="158"/>
      <c r="L30" s="32"/>
    </row>
    <row r="31" spans="1:15" ht="33" customHeight="1" x14ac:dyDescent="0.65">
      <c r="A31" s="50"/>
      <c r="I31" s="31"/>
      <c r="J31" s="31"/>
      <c r="K31" s="49"/>
    </row>
    <row r="32" spans="1:15" ht="33" customHeight="1" x14ac:dyDescent="0.65">
      <c r="A32" s="50" t="s">
        <v>137</v>
      </c>
      <c r="B32" s="33" t="s">
        <v>287</v>
      </c>
      <c r="C32" s="157"/>
      <c r="D32" s="157"/>
      <c r="E32" s="153" t="s">
        <v>30</v>
      </c>
      <c r="F32" s="200" t="s">
        <v>286</v>
      </c>
      <c r="H32" s="121"/>
      <c r="I32" s="121"/>
      <c r="J32" s="121"/>
      <c r="K32" s="49"/>
    </row>
    <row r="33" spans="1:15" ht="33" customHeight="1" x14ac:dyDescent="0.65">
      <c r="A33" s="50"/>
      <c r="C33" s="157"/>
      <c r="D33" s="157"/>
      <c r="E33" s="153"/>
      <c r="F33" s="153"/>
      <c r="H33" s="121"/>
      <c r="I33" s="121"/>
      <c r="J33" s="121"/>
      <c r="K33" s="49"/>
    </row>
    <row r="34" spans="1:15" ht="33" customHeight="1" x14ac:dyDescent="0.65">
      <c r="A34" s="50" t="s">
        <v>155</v>
      </c>
      <c r="B34" s="33" t="s">
        <v>245</v>
      </c>
      <c r="C34" s="157" t="s">
        <v>221</v>
      </c>
      <c r="D34" s="157" t="s">
        <v>220</v>
      </c>
      <c r="E34" s="153" t="s">
        <v>108</v>
      </c>
      <c r="F34" s="153" t="s">
        <v>139</v>
      </c>
      <c r="G34" s="181" t="s">
        <v>209</v>
      </c>
      <c r="H34" s="121">
        <v>2351</v>
      </c>
      <c r="I34" s="121">
        <v>14010</v>
      </c>
      <c r="J34" s="121">
        <v>3020</v>
      </c>
    </row>
    <row r="35" spans="1:15" ht="33" customHeight="1" x14ac:dyDescent="0.65">
      <c r="A35" s="50"/>
      <c r="B35" s="180"/>
      <c r="C35" s="175"/>
      <c r="D35" s="176"/>
      <c r="E35" s="177"/>
      <c r="F35" s="177"/>
      <c r="H35" s="178"/>
      <c r="I35" s="178"/>
      <c r="J35" s="178"/>
    </row>
    <row r="36" spans="1:15" ht="33" customHeight="1" x14ac:dyDescent="0.65">
      <c r="A36" s="50" t="s">
        <v>76</v>
      </c>
      <c r="B36" s="51" t="s">
        <v>70</v>
      </c>
      <c r="C36" s="43"/>
      <c r="D36" s="44"/>
      <c r="E36" s="52"/>
      <c r="F36" s="52"/>
      <c r="G36" s="52"/>
      <c r="H36" s="56"/>
      <c r="I36" s="56"/>
      <c r="J36" s="56"/>
      <c r="K36" s="49"/>
    </row>
    <row r="37" spans="1:15" ht="33" customHeight="1" x14ac:dyDescent="0.65">
      <c r="A37" s="50"/>
      <c r="K37" s="49"/>
    </row>
    <row r="38" spans="1:15" ht="33" customHeight="1" x14ac:dyDescent="0.65">
      <c r="A38" s="50" t="s">
        <v>99</v>
      </c>
      <c r="B38" s="33" t="s">
        <v>166</v>
      </c>
      <c r="C38" s="157" t="s">
        <v>330</v>
      </c>
      <c r="D38" s="157" t="s">
        <v>359</v>
      </c>
      <c r="E38" s="153" t="s">
        <v>108</v>
      </c>
      <c r="F38" s="153" t="s">
        <v>167</v>
      </c>
      <c r="G38" s="181" t="s">
        <v>318</v>
      </c>
      <c r="H38" s="121">
        <v>0</v>
      </c>
      <c r="I38" s="121">
        <v>0</v>
      </c>
      <c r="J38" s="121">
        <v>10000</v>
      </c>
      <c r="K38" s="215"/>
      <c r="L38" s="28"/>
      <c r="M38" s="28"/>
      <c r="N38" s="28"/>
      <c r="O38" s="30"/>
    </row>
    <row r="39" spans="1:15" s="207" customFormat="1" ht="33" hidden="1" customHeight="1" x14ac:dyDescent="0.65">
      <c r="A39" s="202" t="s">
        <v>99</v>
      </c>
      <c r="B39" s="182" t="s">
        <v>166</v>
      </c>
      <c r="C39" s="203" t="s">
        <v>330</v>
      </c>
      <c r="D39" s="203"/>
      <c r="E39" s="184" t="s">
        <v>108</v>
      </c>
      <c r="F39" s="184" t="s">
        <v>167</v>
      </c>
      <c r="G39" s="204" t="s">
        <v>318</v>
      </c>
      <c r="H39" s="185"/>
      <c r="I39" s="185">
        <v>0</v>
      </c>
      <c r="J39" s="185">
        <v>10000</v>
      </c>
      <c r="K39" s="210"/>
      <c r="L39" s="183"/>
      <c r="M39" s="183"/>
      <c r="N39" s="183"/>
      <c r="O39" s="211"/>
    </row>
    <row r="40" spans="1:15" ht="33" customHeight="1" x14ac:dyDescent="0.65">
      <c r="A40" s="163"/>
      <c r="K40" s="49"/>
    </row>
    <row r="41" spans="1:15" ht="33" customHeight="1" x14ac:dyDescent="0.65">
      <c r="A41" s="33" t="s">
        <v>120</v>
      </c>
      <c r="B41" s="33" t="s">
        <v>259</v>
      </c>
      <c r="C41" s="157" t="s">
        <v>260</v>
      </c>
      <c r="D41" s="157" t="s">
        <v>263</v>
      </c>
      <c r="E41" s="153" t="s">
        <v>108</v>
      </c>
      <c r="F41" s="153" t="s">
        <v>138</v>
      </c>
      <c r="G41" s="181" t="s">
        <v>261</v>
      </c>
      <c r="H41" s="121">
        <v>4295</v>
      </c>
      <c r="I41" s="121">
        <v>16500</v>
      </c>
      <c r="J41" s="121">
        <v>0</v>
      </c>
      <c r="K41" s="158"/>
      <c r="L41" s="32"/>
    </row>
    <row r="42" spans="1:15" s="159" customFormat="1" ht="28.95" customHeight="1" x14ac:dyDescent="0.65">
      <c r="A42" s="144"/>
      <c r="L42" s="162"/>
    </row>
    <row r="43" spans="1:15" s="31" customFormat="1" ht="31.95" customHeight="1" x14ac:dyDescent="0.65">
      <c r="A43" s="217" t="s">
        <v>77</v>
      </c>
      <c r="B43" s="33" t="s">
        <v>222</v>
      </c>
      <c r="C43" s="157" t="s">
        <v>331</v>
      </c>
      <c r="D43" s="157" t="s">
        <v>335</v>
      </c>
      <c r="E43" s="153" t="s">
        <v>177</v>
      </c>
      <c r="F43" s="153" t="s">
        <v>117</v>
      </c>
      <c r="G43" s="55" t="s">
        <v>317</v>
      </c>
      <c r="H43" s="121">
        <v>23000</v>
      </c>
      <c r="I43" s="121">
        <v>28836</v>
      </c>
      <c r="J43" s="121">
        <v>18366</v>
      </c>
      <c r="K43" s="54"/>
      <c r="L43" s="169"/>
    </row>
    <row r="44" spans="1:15" s="159" customFormat="1" ht="22.95" customHeight="1" x14ac:dyDescent="0.65">
      <c r="A44" s="145"/>
      <c r="I44" s="159">
        <v>7</v>
      </c>
      <c r="K44" s="158"/>
      <c r="L44" s="160"/>
    </row>
    <row r="45" spans="1:15" s="31" customFormat="1" ht="31.95" customHeight="1" x14ac:dyDescent="0.65">
      <c r="A45" s="216" t="s">
        <v>78</v>
      </c>
      <c r="B45" s="33" t="s">
        <v>202</v>
      </c>
      <c r="C45" s="157" t="s">
        <v>257</v>
      </c>
      <c r="D45" s="157" t="s">
        <v>266</v>
      </c>
      <c r="E45" s="153" t="s">
        <v>177</v>
      </c>
      <c r="F45" s="198" t="s">
        <v>203</v>
      </c>
      <c r="G45" s="55" t="s">
        <v>258</v>
      </c>
      <c r="H45" s="121">
        <v>8500</v>
      </c>
      <c r="I45" s="121">
        <v>29374</v>
      </c>
      <c r="J45" s="121">
        <v>25526</v>
      </c>
      <c r="K45" s="54"/>
      <c r="L45" s="169"/>
    </row>
    <row r="46" spans="1:15" s="31" customFormat="1" ht="26.4" customHeight="1" x14ac:dyDescent="0.65">
      <c r="A46" s="168"/>
      <c r="K46" s="54"/>
      <c r="L46" s="169"/>
    </row>
    <row r="47" spans="1:15" ht="33" customHeight="1" x14ac:dyDescent="0.65">
      <c r="A47" s="50" t="s">
        <v>79</v>
      </c>
      <c r="B47" s="51" t="s">
        <v>70</v>
      </c>
      <c r="C47" s="43"/>
      <c r="D47" s="44"/>
      <c r="E47" s="52"/>
      <c r="F47" s="52"/>
      <c r="G47" s="52"/>
      <c r="H47" s="56"/>
      <c r="I47" s="56"/>
      <c r="J47" s="56"/>
      <c r="K47" s="49"/>
    </row>
    <row r="48" spans="1:15" ht="27" customHeight="1" x14ac:dyDescent="0.65">
      <c r="A48" s="50"/>
      <c r="K48" s="49"/>
    </row>
    <row r="49" spans="1:15" ht="31.95" customHeight="1" x14ac:dyDescent="0.65">
      <c r="A49" s="50" t="s">
        <v>80</v>
      </c>
      <c r="B49" s="51" t="s">
        <v>70</v>
      </c>
      <c r="C49" s="43"/>
      <c r="D49" s="44"/>
      <c r="E49" s="52"/>
      <c r="F49" s="52"/>
      <c r="G49" s="52"/>
      <c r="H49" s="56"/>
      <c r="I49" s="56"/>
      <c r="J49" s="56"/>
      <c r="K49" s="49"/>
    </row>
    <row r="50" spans="1:15" ht="16.95" customHeight="1" x14ac:dyDescent="0.65">
      <c r="A50" s="50"/>
      <c r="B50" s="170" t="s">
        <v>118</v>
      </c>
      <c r="D50" s="171" t="s">
        <v>119</v>
      </c>
      <c r="E50" s="124" t="s">
        <v>129</v>
      </c>
      <c r="F50" s="124" t="s">
        <v>117</v>
      </c>
      <c r="G50" s="172" t="s">
        <v>127</v>
      </c>
      <c r="H50" s="124"/>
      <c r="I50" s="124"/>
      <c r="J50" s="125"/>
      <c r="K50" s="49"/>
    </row>
    <row r="51" spans="1:15" ht="33" customHeight="1" x14ac:dyDescent="0.65">
      <c r="A51" s="50" t="s">
        <v>113</v>
      </c>
      <c r="B51" s="33" t="s">
        <v>373</v>
      </c>
      <c r="C51" s="157"/>
      <c r="D51" s="157"/>
      <c r="E51" s="153" t="s">
        <v>30</v>
      </c>
      <c r="F51" s="26" t="s">
        <v>286</v>
      </c>
      <c r="H51" s="121"/>
      <c r="I51" s="121"/>
      <c r="J51" s="121"/>
      <c r="K51" s="49"/>
    </row>
    <row r="52" spans="1:15" ht="31.95" customHeight="1" x14ac:dyDescent="0.65">
      <c r="A52" s="50"/>
      <c r="B52" s="31"/>
      <c r="C52" s="31"/>
      <c r="D52" s="31"/>
      <c r="E52" s="31"/>
      <c r="F52" s="31"/>
      <c r="G52" s="31"/>
      <c r="H52" s="31"/>
      <c r="I52" s="31"/>
      <c r="J52" s="31"/>
      <c r="K52" s="49"/>
    </row>
    <row r="53" spans="1:15" s="31" customFormat="1" ht="33" customHeight="1" x14ac:dyDescent="0.65">
      <c r="A53" s="164" t="s">
        <v>111</v>
      </c>
      <c r="B53" s="33" t="s">
        <v>176</v>
      </c>
      <c r="C53" s="157" t="s">
        <v>282</v>
      </c>
      <c r="D53" s="157" t="s">
        <v>283</v>
      </c>
      <c r="E53" s="153" t="s">
        <v>108</v>
      </c>
      <c r="F53" s="153" t="s">
        <v>140</v>
      </c>
      <c r="G53" s="181" t="s">
        <v>281</v>
      </c>
      <c r="H53" s="121">
        <v>7838</v>
      </c>
      <c r="I53" s="121">
        <v>23500</v>
      </c>
      <c r="J53" s="121">
        <v>0</v>
      </c>
      <c r="K53" s="165"/>
    </row>
    <row r="54" spans="1:15" s="31" customFormat="1" ht="26.4" customHeight="1" x14ac:dyDescent="0.65">
      <c r="A54" s="164"/>
      <c r="K54" s="165"/>
    </row>
    <row r="55" spans="1:15" ht="33" customHeight="1" x14ac:dyDescent="0.65">
      <c r="A55" s="50" t="s">
        <v>81</v>
      </c>
      <c r="B55" s="33" t="s">
        <v>160</v>
      </c>
      <c r="C55" s="157" t="s">
        <v>361</v>
      </c>
      <c r="D55" s="157"/>
      <c r="E55" s="153" t="s">
        <v>108</v>
      </c>
      <c r="F55" s="153" t="s">
        <v>45</v>
      </c>
      <c r="G55" s="181" t="s">
        <v>332</v>
      </c>
      <c r="H55" s="121">
        <v>2370</v>
      </c>
      <c r="I55" s="121">
        <v>2370</v>
      </c>
      <c r="J55" s="121">
        <v>30180</v>
      </c>
      <c r="K55" s="49"/>
      <c r="O55" s="32"/>
    </row>
    <row r="56" spans="1:15" s="188" customFormat="1" ht="33" hidden="1" customHeight="1" x14ac:dyDescent="0.65">
      <c r="A56" s="218" t="s">
        <v>81</v>
      </c>
      <c r="B56" s="219" t="s">
        <v>160</v>
      </c>
      <c r="C56" s="220"/>
      <c r="D56" s="221"/>
      <c r="E56" s="222" t="s">
        <v>108</v>
      </c>
      <c r="F56" s="222" t="s">
        <v>45</v>
      </c>
      <c r="G56" s="222" t="s">
        <v>332</v>
      </c>
      <c r="H56" s="223"/>
      <c r="I56" s="223">
        <v>0</v>
      </c>
      <c r="J56" s="223">
        <v>35000</v>
      </c>
      <c r="K56" s="224"/>
    </row>
    <row r="57" spans="1:15" ht="21" customHeight="1" x14ac:dyDescent="0.65"/>
    <row r="58" spans="1:15" ht="33" customHeight="1" x14ac:dyDescent="0.65">
      <c r="A58" s="50" t="s">
        <v>82</v>
      </c>
      <c r="B58" s="33" t="s">
        <v>249</v>
      </c>
      <c r="C58" s="157" t="s">
        <v>251</v>
      </c>
      <c r="D58" s="157" t="s">
        <v>270</v>
      </c>
      <c r="E58" s="153" t="s">
        <v>108</v>
      </c>
      <c r="F58" s="153" t="s">
        <v>116</v>
      </c>
      <c r="G58" s="181" t="s">
        <v>250</v>
      </c>
      <c r="H58" s="121">
        <v>10800</v>
      </c>
      <c r="I58" s="121">
        <v>31846</v>
      </c>
      <c r="J58" s="121">
        <v>21275</v>
      </c>
      <c r="K58" s="49"/>
      <c r="L58" s="32"/>
    </row>
    <row r="59" spans="1:15" ht="25.2" customHeight="1" x14ac:dyDescent="0.65">
      <c r="A59" s="50"/>
      <c r="C59" s="157"/>
      <c r="D59" s="157"/>
      <c r="E59" s="153"/>
      <c r="F59" s="153"/>
      <c r="G59" s="181"/>
      <c r="H59" s="121"/>
      <c r="I59" s="121"/>
      <c r="J59" s="121"/>
      <c r="K59" s="49"/>
      <c r="L59" s="31"/>
    </row>
    <row r="60" spans="1:15" ht="33" customHeight="1" x14ac:dyDescent="0.65">
      <c r="A60" s="50" t="s">
        <v>83</v>
      </c>
      <c r="B60" s="33" t="s">
        <v>171</v>
      </c>
      <c r="C60" s="157" t="s">
        <v>365</v>
      </c>
      <c r="D60" s="157"/>
      <c r="E60" s="153" t="s">
        <v>108</v>
      </c>
      <c r="F60" s="153" t="s">
        <v>173</v>
      </c>
      <c r="G60" s="181" t="s">
        <v>362</v>
      </c>
      <c r="H60" s="121">
        <v>540</v>
      </c>
      <c r="I60" s="121">
        <v>540</v>
      </c>
      <c r="J60" s="121">
        <v>7460</v>
      </c>
      <c r="K60" s="49"/>
      <c r="O60" s="32"/>
    </row>
    <row r="61" spans="1:15" s="31" customFormat="1" ht="26.4" customHeight="1" x14ac:dyDescent="0.65">
      <c r="A61" s="50"/>
      <c r="K61" s="53"/>
    </row>
    <row r="62" spans="1:15" s="31" customFormat="1" ht="33" customHeight="1" x14ac:dyDescent="0.65">
      <c r="A62" s="164" t="s">
        <v>84</v>
      </c>
      <c r="B62" s="33" t="s">
        <v>145</v>
      </c>
      <c r="C62" s="157" t="s">
        <v>267</v>
      </c>
      <c r="D62" s="157" t="s">
        <v>268</v>
      </c>
      <c r="E62" s="153" t="s">
        <v>108</v>
      </c>
      <c r="F62" s="153" t="s">
        <v>116</v>
      </c>
      <c r="G62" s="181" t="s">
        <v>269</v>
      </c>
      <c r="H62" s="121">
        <v>5310</v>
      </c>
      <c r="I62" s="121">
        <v>21360</v>
      </c>
      <c r="J62" s="121">
        <v>11640</v>
      </c>
      <c r="K62" s="165"/>
    </row>
    <row r="63" spans="1:15" s="11" customFormat="1" ht="28.2" customHeight="1" x14ac:dyDescent="0.65">
      <c r="A63" s="26"/>
    </row>
    <row r="64" spans="1:15" ht="33" customHeight="1" x14ac:dyDescent="0.65">
      <c r="A64" s="50" t="s">
        <v>85</v>
      </c>
      <c r="B64" s="33" t="s">
        <v>363</v>
      </c>
      <c r="C64" s="157" t="s">
        <v>364</v>
      </c>
      <c r="D64" s="157"/>
      <c r="E64" s="153" t="s">
        <v>108</v>
      </c>
      <c r="F64" s="153" t="s">
        <v>138</v>
      </c>
      <c r="G64" s="181" t="s">
        <v>349</v>
      </c>
      <c r="H64" s="121">
        <v>1000</v>
      </c>
      <c r="I64" s="121">
        <v>1000</v>
      </c>
      <c r="J64" s="121">
        <v>18954</v>
      </c>
      <c r="K64" s="49"/>
      <c r="O64" s="32"/>
    </row>
    <row r="65" spans="1:15" ht="23.4" customHeight="1" x14ac:dyDescent="0.65">
      <c r="A65" s="50"/>
      <c r="K65" s="49"/>
    </row>
    <row r="66" spans="1:15" ht="31.95" customHeight="1" x14ac:dyDescent="0.65">
      <c r="A66" s="50" t="s">
        <v>142</v>
      </c>
      <c r="B66" s="33" t="s">
        <v>204</v>
      </c>
      <c r="C66" s="157" t="s">
        <v>357</v>
      </c>
      <c r="D66" s="157" t="s">
        <v>358</v>
      </c>
      <c r="E66" s="153" t="s">
        <v>108</v>
      </c>
      <c r="F66" s="153" t="s">
        <v>116</v>
      </c>
      <c r="G66" s="181" t="s">
        <v>316</v>
      </c>
      <c r="H66" s="121">
        <v>5970</v>
      </c>
      <c r="I66" s="121">
        <v>5970</v>
      </c>
      <c r="J66" s="121">
        <v>21746</v>
      </c>
      <c r="K66" s="49"/>
    </row>
    <row r="67" spans="1:15" s="207" customFormat="1" ht="31.95" hidden="1" customHeight="1" x14ac:dyDescent="0.65">
      <c r="A67" s="202" t="s">
        <v>142</v>
      </c>
      <c r="B67" s="182" t="s">
        <v>204</v>
      </c>
      <c r="C67" s="203"/>
      <c r="D67" s="203"/>
      <c r="E67" s="184" t="s">
        <v>108</v>
      </c>
      <c r="F67" s="208" t="s">
        <v>116</v>
      </c>
      <c r="G67" s="204" t="s">
        <v>316</v>
      </c>
      <c r="H67" s="185"/>
      <c r="I67" s="185">
        <v>0</v>
      </c>
      <c r="J67" s="185">
        <v>27716</v>
      </c>
      <c r="K67" s="205"/>
    </row>
    <row r="68" spans="1:15" s="159" customFormat="1" ht="25.2" customHeight="1" x14ac:dyDescent="0.65">
      <c r="A68" s="145"/>
      <c r="K68" s="158"/>
      <c r="L68" s="160"/>
      <c r="O68" s="160"/>
    </row>
    <row r="69" spans="1:15" ht="31.95" customHeight="1" x14ac:dyDescent="0.65">
      <c r="A69" s="50" t="s">
        <v>86</v>
      </c>
      <c r="B69" s="33" t="s">
        <v>224</v>
      </c>
      <c r="C69" s="157" t="s">
        <v>314</v>
      </c>
      <c r="D69" s="157" t="s">
        <v>339</v>
      </c>
      <c r="E69" s="153" t="s">
        <v>108</v>
      </c>
      <c r="F69" s="199" t="s">
        <v>116</v>
      </c>
      <c r="G69" s="181" t="s">
        <v>315</v>
      </c>
      <c r="H69" s="121">
        <v>3500</v>
      </c>
      <c r="I69" s="121">
        <v>3500</v>
      </c>
      <c r="J69" s="121">
        <v>12952</v>
      </c>
      <c r="K69" s="49"/>
    </row>
    <row r="70" spans="1:15" ht="25.2" customHeight="1" x14ac:dyDescent="0.65">
      <c r="A70" s="50"/>
      <c r="C70" s="157"/>
      <c r="D70" s="157"/>
      <c r="E70" s="153"/>
      <c r="F70" s="153"/>
      <c r="G70" s="181"/>
      <c r="H70" s="121"/>
      <c r="I70" s="121"/>
      <c r="J70" s="121"/>
      <c r="K70" s="49"/>
      <c r="L70" s="31"/>
    </row>
    <row r="71" spans="1:15" ht="31.95" customHeight="1" x14ac:dyDescent="0.65">
      <c r="A71" s="50" t="s">
        <v>87</v>
      </c>
      <c r="B71" s="33" t="s">
        <v>168</v>
      </c>
      <c r="C71" s="157" t="s">
        <v>313</v>
      </c>
      <c r="D71" s="157" t="s">
        <v>337</v>
      </c>
      <c r="E71" s="153" t="s">
        <v>108</v>
      </c>
      <c r="F71" s="199" t="s">
        <v>162</v>
      </c>
      <c r="G71" s="181" t="s">
        <v>338</v>
      </c>
      <c r="H71" s="121">
        <v>10150</v>
      </c>
      <c r="I71" s="121">
        <v>10450</v>
      </c>
      <c r="J71" s="121">
        <v>2950</v>
      </c>
      <c r="K71" s="49"/>
    </row>
    <row r="72" spans="1:15" s="31" customFormat="1" ht="17.399999999999999" customHeight="1" x14ac:dyDescent="0.65">
      <c r="A72" s="50"/>
      <c r="B72" s="33"/>
      <c r="C72" s="157"/>
      <c r="D72" s="157"/>
      <c r="E72" s="153"/>
      <c r="F72" s="199"/>
      <c r="G72" s="181"/>
      <c r="H72" s="121"/>
      <c r="I72" s="121"/>
      <c r="J72" s="121"/>
      <c r="K72" s="53"/>
    </row>
    <row r="73" spans="1:15" ht="33" customHeight="1" x14ac:dyDescent="0.65">
      <c r="A73" s="50" t="s">
        <v>88</v>
      </c>
      <c r="B73" s="173" t="s">
        <v>133</v>
      </c>
      <c r="C73" s="173"/>
      <c r="D73" s="173"/>
      <c r="E73" s="173"/>
      <c r="F73" s="173"/>
      <c r="G73" s="173"/>
      <c r="H73" s="173"/>
      <c r="I73" s="173"/>
      <c r="J73" s="173"/>
      <c r="K73" s="49"/>
    </row>
    <row r="74" spans="1:15" ht="16.95" customHeight="1" x14ac:dyDescent="0.65">
      <c r="A74" s="50"/>
      <c r="K74" s="49"/>
    </row>
    <row r="75" spans="1:15" ht="33" customHeight="1" x14ac:dyDescent="0.65">
      <c r="A75" s="27" t="s">
        <v>89</v>
      </c>
      <c r="B75" s="33" t="s">
        <v>274</v>
      </c>
      <c r="C75" s="157" t="s">
        <v>356</v>
      </c>
      <c r="D75" s="157"/>
      <c r="E75" s="153" t="s">
        <v>108</v>
      </c>
      <c r="F75" s="199" t="s">
        <v>162</v>
      </c>
      <c r="G75" s="181" t="s">
        <v>355</v>
      </c>
      <c r="H75" s="121">
        <v>1350</v>
      </c>
      <c r="I75" s="121">
        <v>1350</v>
      </c>
      <c r="J75" s="121">
        <v>3650</v>
      </c>
      <c r="L75" s="32"/>
    </row>
    <row r="76" spans="1:15" s="159" customFormat="1" ht="24" customHeight="1" x14ac:dyDescent="0.65">
      <c r="A76" s="161"/>
      <c r="L76" s="162"/>
    </row>
    <row r="77" spans="1:15" s="31" customFormat="1" ht="33" customHeight="1" x14ac:dyDescent="0.65">
      <c r="A77" s="27" t="s">
        <v>90</v>
      </c>
      <c r="B77" s="195" t="s">
        <v>151</v>
      </c>
      <c r="C77" s="196" t="s">
        <v>265</v>
      </c>
      <c r="D77" s="157" t="s">
        <v>264</v>
      </c>
      <c r="E77" s="153" t="s">
        <v>108</v>
      </c>
      <c r="F77" s="197" t="s">
        <v>116</v>
      </c>
      <c r="G77" s="194" t="s">
        <v>262</v>
      </c>
      <c r="H77" s="121">
        <v>2400</v>
      </c>
      <c r="I77" s="121">
        <v>11010</v>
      </c>
      <c r="J77" s="121">
        <v>14940</v>
      </c>
      <c r="K77" s="165"/>
    </row>
    <row r="78" spans="1:15" ht="22.2" customHeight="1" x14ac:dyDescent="0.65">
      <c r="A78" s="27"/>
    </row>
    <row r="79" spans="1:15" ht="31.95" customHeight="1" x14ac:dyDescent="0.65">
      <c r="A79" s="34" t="s">
        <v>91</v>
      </c>
    </row>
    <row r="80" spans="1:15" ht="33" customHeight="1" x14ac:dyDescent="0.65">
      <c r="A80" s="26" t="s">
        <v>114</v>
      </c>
      <c r="B80" s="33" t="s">
        <v>92</v>
      </c>
      <c r="F80" s="28"/>
      <c r="G80" s="28"/>
      <c r="H80" s="35"/>
      <c r="I80" s="30"/>
      <c r="J80" s="30"/>
    </row>
    <row r="81" spans="1:11" ht="27.9" customHeight="1" x14ac:dyDescent="0.65">
      <c r="A81" s="36">
        <v>2</v>
      </c>
      <c r="B81" s="33" t="s">
        <v>93</v>
      </c>
      <c r="F81" s="28"/>
      <c r="G81" s="28"/>
      <c r="H81" s="35"/>
      <c r="I81" s="30"/>
      <c r="J81" s="30"/>
    </row>
    <row r="82" spans="1:11" ht="27.9" customHeight="1" x14ac:dyDescent="0.65">
      <c r="A82" s="36">
        <v>3</v>
      </c>
      <c r="B82" s="244" t="s">
        <v>94</v>
      </c>
      <c r="C82" s="244"/>
      <c r="D82" s="244"/>
      <c r="E82" s="244"/>
      <c r="F82" s="244"/>
      <c r="G82" s="244"/>
      <c r="H82" s="244"/>
      <c r="I82" s="244"/>
      <c r="J82" s="244"/>
    </row>
    <row r="83" spans="1:11" ht="27.9" customHeight="1" x14ac:dyDescent="0.65">
      <c r="A83" s="36">
        <v>4</v>
      </c>
      <c r="B83" s="244" t="s">
        <v>95</v>
      </c>
      <c r="C83" s="244"/>
      <c r="D83" s="244"/>
      <c r="E83" s="244"/>
      <c r="F83" s="244"/>
      <c r="G83" s="244"/>
      <c r="H83" s="244"/>
      <c r="I83" s="244"/>
      <c r="J83" s="244"/>
    </row>
    <row r="84" spans="1:11" ht="27.9" customHeight="1" x14ac:dyDescent="0.65">
      <c r="A84" s="36">
        <v>5</v>
      </c>
      <c r="B84" s="244" t="s">
        <v>102</v>
      </c>
      <c r="C84" s="244"/>
      <c r="D84" s="244"/>
      <c r="E84" s="244"/>
      <c r="F84" s="244"/>
      <c r="G84" s="244"/>
      <c r="H84" s="244"/>
      <c r="I84" s="244"/>
      <c r="J84" s="244"/>
    </row>
    <row r="85" spans="1:11" ht="27.9" customHeight="1" x14ac:dyDescent="0.65">
      <c r="A85" s="36">
        <v>6</v>
      </c>
      <c r="B85" s="244" t="s">
        <v>134</v>
      </c>
      <c r="C85" s="244"/>
      <c r="D85" s="244"/>
      <c r="E85" s="244"/>
      <c r="F85" s="244"/>
      <c r="G85" s="244"/>
      <c r="H85" s="244"/>
      <c r="I85" s="244"/>
      <c r="J85" s="244"/>
    </row>
    <row r="86" spans="1:11" ht="33" customHeight="1" x14ac:dyDescent="0.65">
      <c r="A86" s="36"/>
      <c r="B86" s="37" t="s">
        <v>96</v>
      </c>
      <c r="C86" s="142" t="s">
        <v>97</v>
      </c>
      <c r="D86" s="142" t="s">
        <v>98</v>
      </c>
      <c r="E86" s="38" t="s">
        <v>97</v>
      </c>
      <c r="F86" s="38" t="s">
        <v>98</v>
      </c>
      <c r="G86" s="238"/>
      <c r="H86" s="239"/>
      <c r="I86" s="240"/>
      <c r="J86" s="39"/>
    </row>
    <row r="87" spans="1:11" ht="33" customHeight="1" x14ac:dyDescent="0.65">
      <c r="A87" s="36"/>
      <c r="B87" s="241">
        <f ca="1">TODAY()+1</f>
        <v>45268</v>
      </c>
      <c r="C87" s="143">
        <v>3.28</v>
      </c>
      <c r="D87" s="143">
        <v>1.39</v>
      </c>
      <c r="E87" s="143">
        <v>4.37</v>
      </c>
      <c r="F87" s="143">
        <v>1.38</v>
      </c>
      <c r="G87" s="243"/>
      <c r="H87" s="239"/>
      <c r="I87" s="240"/>
      <c r="J87" s="39"/>
    </row>
    <row r="88" spans="1:11" ht="33" customHeight="1" x14ac:dyDescent="0.65">
      <c r="A88" s="28"/>
      <c r="B88" s="242"/>
      <c r="C88" s="143">
        <v>17.02</v>
      </c>
      <c r="D88" s="143">
        <v>1.39</v>
      </c>
      <c r="E88" s="143">
        <v>17.510000000000002</v>
      </c>
      <c r="F88" s="143">
        <v>1.5</v>
      </c>
      <c r="G88" s="243" t="s">
        <v>104</v>
      </c>
      <c r="H88" s="239"/>
      <c r="I88" s="240"/>
      <c r="J88" s="39"/>
    </row>
    <row r="89" spans="1:11" ht="24.6" customHeight="1" x14ac:dyDescent="0.65">
      <c r="A89" s="16"/>
    </row>
    <row r="90" spans="1:11" ht="18.600000000000001" customHeight="1" x14ac:dyDescent="0.65">
      <c r="B90" s="16"/>
      <c r="C90" s="122"/>
      <c r="D90" s="122"/>
      <c r="E90" s="16"/>
      <c r="F90" s="16"/>
      <c r="G90" s="146"/>
      <c r="H90" s="16"/>
    </row>
    <row r="91" spans="1:11" ht="31.95" customHeight="1" x14ac:dyDescent="0.65">
      <c r="A91" s="147"/>
      <c r="K91" s="49"/>
    </row>
    <row r="93" spans="1:11" ht="32.1" customHeight="1" x14ac:dyDescent="0.65">
      <c r="A93" s="16"/>
    </row>
    <row r="94" spans="1:11" hidden="1" x14ac:dyDescent="0.65">
      <c r="B94" s="226" t="s">
        <v>322</v>
      </c>
      <c r="C94" s="227" t="s">
        <v>353</v>
      </c>
      <c r="D94" s="227"/>
      <c r="E94" s="228" t="s">
        <v>108</v>
      </c>
      <c r="F94" s="228" t="s">
        <v>147</v>
      </c>
      <c r="G94" s="229" t="s">
        <v>354</v>
      </c>
      <c r="H94" s="230">
        <v>0</v>
      </c>
      <c r="I94" s="230">
        <v>0</v>
      </c>
      <c r="J94" s="230">
        <v>76518</v>
      </c>
    </row>
    <row r="105" spans="1:1" ht="33" customHeight="1" x14ac:dyDescent="0.65">
      <c r="A105" s="26"/>
    </row>
    <row r="157" spans="2:8" x14ac:dyDescent="0.65">
      <c r="B157" s="16"/>
      <c r="C157" s="122"/>
      <c r="D157" s="122"/>
      <c r="E157" s="16"/>
      <c r="F157" s="16"/>
      <c r="G157" s="146"/>
      <c r="H157" s="16"/>
    </row>
    <row r="197" spans="1:8" ht="32.1" customHeight="1" x14ac:dyDescent="0.65">
      <c r="A197" s="16"/>
      <c r="B197" s="16"/>
      <c r="C197" s="122"/>
      <c r="D197" s="122"/>
      <c r="E197" s="16"/>
      <c r="F197" s="16"/>
      <c r="G197" s="146"/>
      <c r="H197" s="16"/>
    </row>
    <row r="198" spans="1:8" ht="32.1" customHeight="1" x14ac:dyDescent="0.65">
      <c r="A198" s="16"/>
    </row>
    <row r="201" spans="1:8" x14ac:dyDescent="0.65">
      <c r="B201" s="16"/>
      <c r="C201" s="122"/>
      <c r="D201" s="122"/>
      <c r="E201" s="16"/>
      <c r="F201" s="16"/>
      <c r="G201" s="146"/>
      <c r="H201" s="16"/>
    </row>
  </sheetData>
  <mergeCells count="11">
    <mergeCell ref="B84:J84"/>
    <mergeCell ref="A1:J1"/>
    <mergeCell ref="A2:J2"/>
    <mergeCell ref="H3:J3"/>
    <mergeCell ref="B82:J82"/>
    <mergeCell ref="B83:J83"/>
    <mergeCell ref="G86:I86"/>
    <mergeCell ref="B87:B88"/>
    <mergeCell ref="G87:I87"/>
    <mergeCell ref="G88:I88"/>
    <mergeCell ref="B85:J85"/>
  </mergeCells>
  <pageMargins left="7.874015748031496E-2" right="7.874015748031496E-2" top="3.937007874015748E-2" bottom="3.937007874015748E-2" header="0.31496062992125984" footer="0.31496062992125984"/>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VPT</dc:creator>
  <cp:lastModifiedBy>VPT</cp:lastModifiedBy>
  <cp:lastPrinted>2023-12-07T00:40:47Z</cp:lastPrinted>
  <dcterms:created xsi:type="dcterms:W3CDTF">2021-08-26T07:49:50Z</dcterms:created>
  <dcterms:modified xsi:type="dcterms:W3CDTF">2023-12-07T00:40:58Z</dcterms:modified>
</cp:coreProperties>
</file>